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\LKF\XDok\Vorlagen\LF\"/>
    </mc:Choice>
  </mc:AlternateContent>
  <xr:revisionPtr revIDLastSave="0" documentId="13_ncr:1_{4475B8C0-ECA9-4A1B-8B11-938D98C6B693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Berichtsjahr" sheetId="7" r:id="rId1"/>
    <sheet name="VKS" sheetId="1" r:id="rId2"/>
    <sheet name="EVR" sheetId="2" r:id="rId3"/>
    <sheet name="QVA" sheetId="3" r:id="rId4"/>
    <sheet name="ES" sheetId="4" r:id="rId5"/>
    <sheet name="ZS" sheetId="5" r:id="rId6"/>
    <sheet name="Kontrollrechnung" sheetId="6" r:id="rId7"/>
  </sheets>
  <definedNames>
    <definedName name="_xlnm.Print_Area" localSheetId="1">VKS!$A$1:$E$53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3" l="1"/>
  <c r="D20" i="4"/>
  <c r="C20" i="4"/>
  <c r="A2" i="6"/>
  <c r="A2" i="5"/>
  <c r="A2" i="4"/>
  <c r="A40" i="3"/>
  <c r="A2" i="3"/>
  <c r="A2" i="2"/>
  <c r="A30" i="1"/>
  <c r="A2" i="1"/>
  <c r="E7" i="1"/>
  <c r="E8" i="5"/>
  <c r="F8" i="5"/>
  <c r="G8" i="5"/>
  <c r="H8" i="5"/>
  <c r="D8" i="5"/>
  <c r="C8" i="5" s="1"/>
  <c r="C10" i="5"/>
  <c r="C9" i="5"/>
  <c r="C7" i="5"/>
  <c r="C6" i="5"/>
  <c r="C24" i="4"/>
  <c r="D14" i="4"/>
  <c r="C14" i="4"/>
  <c r="D69" i="3"/>
  <c r="C69" i="3"/>
  <c r="E69" i="3"/>
  <c r="D63" i="3"/>
  <c r="C63" i="3"/>
  <c r="E63" i="3" s="1"/>
  <c r="D58" i="3"/>
  <c r="C58" i="3"/>
  <c r="E58" i="3" s="1"/>
  <c r="D53" i="3"/>
  <c r="D55" i="3" s="1"/>
  <c r="C53" i="3"/>
  <c r="C55" i="3"/>
  <c r="D37" i="3"/>
  <c r="C37" i="3"/>
  <c r="E37" i="3" s="1"/>
  <c r="D29" i="3"/>
  <c r="C29" i="3"/>
  <c r="E29" i="3" s="1"/>
  <c r="D22" i="3"/>
  <c r="C22" i="3"/>
  <c r="E22" i="3"/>
  <c r="D14" i="3"/>
  <c r="D16" i="3" s="1"/>
  <c r="D23" i="3" s="1"/>
  <c r="D30" i="3" s="1"/>
  <c r="D38" i="3" s="1"/>
  <c r="C14" i="3"/>
  <c r="E46" i="3"/>
  <c r="E47" i="3"/>
  <c r="E48" i="3"/>
  <c r="E49" i="3"/>
  <c r="E50" i="3"/>
  <c r="E51" i="3"/>
  <c r="E52" i="3"/>
  <c r="E54" i="3"/>
  <c r="E56" i="3"/>
  <c r="E57" i="3"/>
  <c r="E60" i="3"/>
  <c r="E61" i="3"/>
  <c r="E62" i="3"/>
  <c r="E65" i="3"/>
  <c r="E66" i="3"/>
  <c r="E67" i="3"/>
  <c r="E68" i="3"/>
  <c r="E45" i="3"/>
  <c r="E8" i="3"/>
  <c r="E9" i="3"/>
  <c r="E11" i="3"/>
  <c r="E12" i="3"/>
  <c r="E13" i="3"/>
  <c r="E15" i="3"/>
  <c r="E18" i="3"/>
  <c r="E19" i="3"/>
  <c r="E20" i="3"/>
  <c r="E21" i="3"/>
  <c r="E25" i="3"/>
  <c r="E26" i="3"/>
  <c r="E27" i="3"/>
  <c r="E28" i="3"/>
  <c r="E32" i="3"/>
  <c r="E33" i="3"/>
  <c r="E34" i="3"/>
  <c r="E35" i="3"/>
  <c r="E36" i="3"/>
  <c r="E7" i="3"/>
  <c r="D8" i="2"/>
  <c r="D11" i="2"/>
  <c r="D13" i="2"/>
  <c r="D17" i="2"/>
  <c r="C8" i="2"/>
  <c r="E8" i="2"/>
  <c r="E7" i="2"/>
  <c r="E9" i="2"/>
  <c r="E10" i="2"/>
  <c r="E12" i="2"/>
  <c r="E14" i="2"/>
  <c r="E15" i="2"/>
  <c r="E16" i="2"/>
  <c r="E6" i="2"/>
  <c r="D48" i="1"/>
  <c r="C48" i="1"/>
  <c r="C49" i="1"/>
  <c r="E48" i="1"/>
  <c r="D38" i="1"/>
  <c r="E38" i="1" s="1"/>
  <c r="D49" i="1"/>
  <c r="E49" i="1" s="1"/>
  <c r="C38" i="1"/>
  <c r="D27" i="1"/>
  <c r="C27" i="1"/>
  <c r="E27" i="1"/>
  <c r="D15" i="1"/>
  <c r="D28" i="1"/>
  <c r="D50" i="1" s="1"/>
  <c r="C15" i="1"/>
  <c r="E15" i="1" s="1"/>
  <c r="C28" i="1"/>
  <c r="C50" i="1" s="1"/>
  <c r="E36" i="1"/>
  <c r="E37" i="1"/>
  <c r="C15" i="6" s="1"/>
  <c r="E39" i="1"/>
  <c r="E40" i="1"/>
  <c r="C16" i="6"/>
  <c r="E41" i="1"/>
  <c r="E42" i="1"/>
  <c r="E43" i="1"/>
  <c r="E44" i="1"/>
  <c r="E45" i="1"/>
  <c r="E46" i="1"/>
  <c r="E47" i="1"/>
  <c r="E52" i="1"/>
  <c r="E35" i="1"/>
  <c r="C14" i="6"/>
  <c r="E8" i="1"/>
  <c r="E9" i="1"/>
  <c r="E10" i="1"/>
  <c r="E11" i="1"/>
  <c r="E12" i="1"/>
  <c r="E13" i="1"/>
  <c r="E14" i="1"/>
  <c r="E16" i="1"/>
  <c r="C10" i="6" s="1"/>
  <c r="E17" i="1"/>
  <c r="C11" i="6"/>
  <c r="E18" i="1"/>
  <c r="E19" i="1"/>
  <c r="C12" i="6"/>
  <c r="E20" i="1"/>
  <c r="E21" i="1"/>
  <c r="E22" i="1"/>
  <c r="E23" i="1"/>
  <c r="E24" i="1"/>
  <c r="E25" i="1"/>
  <c r="C13" i="6"/>
  <c r="E26" i="1"/>
  <c r="C17" i="6"/>
  <c r="C11" i="2"/>
  <c r="C13" i="2" s="1"/>
  <c r="E53" i="3"/>
  <c r="E14" i="3" l="1"/>
  <c r="C59" i="3"/>
  <c r="D26" i="4"/>
  <c r="C26" i="4"/>
  <c r="E13" i="2"/>
  <c r="C17" i="2"/>
  <c r="E17" i="2" s="1"/>
  <c r="D17" i="3"/>
  <c r="D59" i="3"/>
  <c r="D64" i="3" s="1"/>
  <c r="C64" i="3"/>
  <c r="E50" i="1"/>
  <c r="C51" i="1"/>
  <c r="E51" i="1" s="1"/>
  <c r="D51" i="1"/>
  <c r="E55" i="3"/>
  <c r="E11" i="2"/>
  <c r="C16" i="3"/>
  <c r="E28" i="1"/>
  <c r="E59" i="3" l="1"/>
  <c r="D24" i="3"/>
  <c r="E64" i="3"/>
  <c r="C70" i="3"/>
  <c r="D31" i="3"/>
  <c r="D70" i="3"/>
  <c r="D72" i="3" s="1"/>
  <c r="C17" i="3"/>
  <c r="E17" i="3" s="1"/>
  <c r="C23" i="3"/>
  <c r="E16" i="3"/>
  <c r="E70" i="3" l="1"/>
  <c r="C30" i="3"/>
  <c r="C24" i="3"/>
  <c r="E24" i="3" s="1"/>
  <c r="E23" i="3"/>
  <c r="E30" i="3" l="1"/>
  <c r="C31" i="3"/>
  <c r="E31" i="3" s="1"/>
  <c r="C38" i="3"/>
  <c r="C72" i="3" l="1"/>
  <c r="E38" i="3"/>
  <c r="E72" i="3" l="1"/>
  <c r="C6" i="6"/>
  <c r="C19" i="6" s="1"/>
  <c r="C20" i="6" s="1"/>
</calcChain>
</file>

<file path=xl/sharedStrings.xml><?xml version="1.0" encoding="utf-8"?>
<sst xmlns="http://schemas.openxmlformats.org/spreadsheetml/2006/main" count="345" uniqueCount="296">
  <si>
    <t>Vermögen</t>
  </si>
  <si>
    <t>V01</t>
  </si>
  <si>
    <t>Aufwendungen für das Ingangsetzen und Erweitern eines Betriebes</t>
  </si>
  <si>
    <t>V02</t>
  </si>
  <si>
    <t>Immaterielle Vermögensgegenstände</t>
  </si>
  <si>
    <t>V03</t>
  </si>
  <si>
    <t>Grundstücke, grundstücksgleiche Rechte</t>
  </si>
  <si>
    <t>V04</t>
  </si>
  <si>
    <t>Bauten, einschließlich der Bauten auf fremdem Grund</t>
  </si>
  <si>
    <t>V05</t>
  </si>
  <si>
    <t>Technische Anlagen und Maschinen</t>
  </si>
  <si>
    <t>V06</t>
  </si>
  <si>
    <t>Andere Anlagen, Betriebs- und Geschäftsausstattung</t>
  </si>
  <si>
    <t>V07</t>
  </si>
  <si>
    <t>Geleistete Anzahlungen und Anlagen in Bau</t>
  </si>
  <si>
    <t>V08</t>
  </si>
  <si>
    <t>Finanzanlagen</t>
  </si>
  <si>
    <t>V09</t>
  </si>
  <si>
    <t>Anlagevermögen (= V02 + V03 + V04 + V05 + V06 + V07 + V08)</t>
  </si>
  <si>
    <t>V10</t>
  </si>
  <si>
    <t>Vorräte</t>
  </si>
  <si>
    <t>V11</t>
  </si>
  <si>
    <t>Forderungen aus Lieferungen und Leistungen (Gesamt)</t>
  </si>
  <si>
    <t>V12</t>
  </si>
  <si>
    <t>Forderungen aus Lieferungen und Leistungen (davon Landesgesundheitsfonds)</t>
  </si>
  <si>
    <t>V13</t>
  </si>
  <si>
    <t>Sonstige Forderungen (Gesamt)</t>
  </si>
  <si>
    <t>V14</t>
  </si>
  <si>
    <t>Sonstige Forderungen (davon Bund)</t>
  </si>
  <si>
    <t>V15</t>
  </si>
  <si>
    <t>Sonstige Forderungen (davon Land)</t>
  </si>
  <si>
    <t>V16</t>
  </si>
  <si>
    <t>Sonstige Forderungen (davon Gemeinde)</t>
  </si>
  <si>
    <t>V17</t>
  </si>
  <si>
    <t>V18</t>
  </si>
  <si>
    <t>Sonstige Forderungen (davon Landesgesundheitsfonds)</t>
  </si>
  <si>
    <t>V19</t>
  </si>
  <si>
    <t>Sonstige Vermögensgegenstände und aktive Rechnungsabgrenzungsposten</t>
  </si>
  <si>
    <t>V20</t>
  </si>
  <si>
    <t>Liquide Mittel i.w.S.</t>
  </si>
  <si>
    <t>V21</t>
  </si>
  <si>
    <t>Umlaufvermögen (= V10 + V11 + V13 + V19 + V20)</t>
  </si>
  <si>
    <t>V22</t>
  </si>
  <si>
    <t>Gesamtvermögen (= V01 + V09 + V21)</t>
  </si>
  <si>
    <t>Index</t>
  </si>
  <si>
    <t>Beschreibung</t>
  </si>
  <si>
    <t>Sonstige Forderungen (davon Rechtsträger)</t>
  </si>
  <si>
    <t>Kapital</t>
  </si>
  <si>
    <t>K01</t>
  </si>
  <si>
    <t>Rückstellungen kurzfristige</t>
  </si>
  <si>
    <t>K02</t>
  </si>
  <si>
    <t>Verbindlichkeiten gegenüber Kreditinstituten kurzfristige</t>
  </si>
  <si>
    <t>K03</t>
  </si>
  <si>
    <t>Verbindlichkeiten aus Lieferungen und Leistungen und sonstige kurzfristige Verbindlichkeiten und passive Rechnungsabgrenzungsposten</t>
  </si>
  <si>
    <t>K04</t>
  </si>
  <si>
    <t>Kurzfristiges Fremdkapital (= K01 + K02 + K03)</t>
  </si>
  <si>
    <t>K05</t>
  </si>
  <si>
    <t>Abfertigungs-, Jubiläums- und Pensionsrückstellungen</t>
  </si>
  <si>
    <t>K06</t>
  </si>
  <si>
    <t>Sonstige Rückstellungen langfristige</t>
  </si>
  <si>
    <t>K07</t>
  </si>
  <si>
    <t>Anleihen</t>
  </si>
  <si>
    <t>K08</t>
  </si>
  <si>
    <t>Verbindlichkeiten gegenüber Kreditinstituten langfristige</t>
  </si>
  <si>
    <t>K09</t>
  </si>
  <si>
    <t>Sonstige Verbindlichkeiten langfristige (Gesamt)</t>
  </si>
  <si>
    <t>K10</t>
  </si>
  <si>
    <t>Sonstige Verbindlichkeiten langfristige (davon Bund)</t>
  </si>
  <si>
    <t>K11</t>
  </si>
  <si>
    <t>Sonstige Verbindlichkeiten langfristige (davon Land)</t>
  </si>
  <si>
    <t>K12</t>
  </si>
  <si>
    <t>Sonstige Verbindlichkeiten langfristige (davon Gemeinde)</t>
  </si>
  <si>
    <t>K13</t>
  </si>
  <si>
    <t>Sonstige Verbindlichkeiten langfristige (davon Rechtsträger)</t>
  </si>
  <si>
    <t>K14</t>
  </si>
  <si>
    <t>Langfristiges Fremdkapital (= K05 + K06 + K07 + K08 + K09)</t>
  </si>
  <si>
    <t>K15</t>
  </si>
  <si>
    <t>Fremdkapital (= K04 + K14)</t>
  </si>
  <si>
    <t>K16</t>
  </si>
  <si>
    <t>Eigenkapital i.w.S. + Mezzaninkapital (= V22 - K15)</t>
  </si>
  <si>
    <t>K17</t>
  </si>
  <si>
    <t>Gesamtkapital (= K15 + K16)</t>
  </si>
  <si>
    <t>K18</t>
  </si>
  <si>
    <t>Eventualverbindlichkeiten</t>
  </si>
  <si>
    <t>E01</t>
  </si>
  <si>
    <t>Eigenmittel i.w.S. + Mezzaninkapital</t>
  </si>
  <si>
    <t>E02</t>
  </si>
  <si>
    <t>Mezzaninkapital</t>
  </si>
  <si>
    <t>E03</t>
  </si>
  <si>
    <t>E04</t>
  </si>
  <si>
    <t>Investitionszuschüsse zum Anlagevermögen, verbraucht</t>
  </si>
  <si>
    <t>E05</t>
  </si>
  <si>
    <t>Investitionszuschüsse zum Anlagevermögen, nicht verbraucht</t>
  </si>
  <si>
    <t>E06</t>
  </si>
  <si>
    <t>E07</t>
  </si>
  <si>
    <t>Unversteuerte Rücklagen</t>
  </si>
  <si>
    <t>E08</t>
  </si>
  <si>
    <t>E09</t>
  </si>
  <si>
    <t>Kapitalrücklagen</t>
  </si>
  <si>
    <t>E10</t>
  </si>
  <si>
    <t>Gewinnrücklagen</t>
  </si>
  <si>
    <t>E11</t>
  </si>
  <si>
    <t>Bilanzgewinn/Bilanzverlust</t>
  </si>
  <si>
    <t>E12</t>
  </si>
  <si>
    <t>Einnahmen</t>
  </si>
  <si>
    <t>Umsatzerlöse (Gesamt)</t>
  </si>
  <si>
    <t>Umsatzerlöse (davon stationäre Erlöse)</t>
  </si>
  <si>
    <t>Umsatzerlöse (davon ambulante Erlöse)</t>
  </si>
  <si>
    <t>Umsatzerlöse (davon sonstige Umsatzerlöse)</t>
  </si>
  <si>
    <t>Ersatz für klinischen Mehraufwand (laufender Betrieb)</t>
  </si>
  <si>
    <t>Sonstige betriebliche Erlöse</t>
  </si>
  <si>
    <t>Betriebliche Einnahmen vor Erlöse Verwaltungskostenumlage (= E01 + E05 + E06)</t>
  </si>
  <si>
    <t>Erlöse aus der Umlage der Verwaltungskosten</t>
  </si>
  <si>
    <t>Betriebliche Einnahmen (= E07 + E08)</t>
  </si>
  <si>
    <t>Vorläufiges Ergebnis (= E09 - A11)</t>
  </si>
  <si>
    <t>Zuschüsse zum Betriebsabgang</t>
  </si>
  <si>
    <t>Sonstige Betriebszuschüsse</t>
  </si>
  <si>
    <t>E13</t>
  </si>
  <si>
    <t>GSBG-Beihilfe</t>
  </si>
  <si>
    <t>E14</t>
  </si>
  <si>
    <t>E15</t>
  </si>
  <si>
    <t>Laufende Einnahmen aus Zuschüssen und Beihilfen (= E11 + E12 + E13 - E14)</t>
  </si>
  <si>
    <t>E16</t>
  </si>
  <si>
    <t>Summe laufende Einnahmen (= E09 + E15)</t>
  </si>
  <si>
    <t>E17</t>
  </si>
  <si>
    <t>Laufendes Ergebnis (= E16 – A15)</t>
  </si>
  <si>
    <t>E18</t>
  </si>
  <si>
    <t>Erlöse aus Desinvestitionen</t>
  </si>
  <si>
    <t>E19</t>
  </si>
  <si>
    <t>Investitionszuschüsse</t>
  </si>
  <si>
    <t>E20</t>
  </si>
  <si>
    <t>Ersatz für klinischen Mehraufwand (Investitionsmittel)</t>
  </si>
  <si>
    <t>E21</t>
  </si>
  <si>
    <t>Weiterleitung von Zuschüssen</t>
  </si>
  <si>
    <t>E22</t>
  </si>
  <si>
    <t>Einnahmen aus der Investitionstätigkeit (= E18 + E19 + E20 – E21)</t>
  </si>
  <si>
    <t>E23</t>
  </si>
  <si>
    <t>Summe aller Einnahmen vor Finanzierung (= E16 + E22)</t>
  </si>
  <si>
    <t>E24</t>
  </si>
  <si>
    <t>Ergebnis vor Finanzierung (= E23 – A20)</t>
  </si>
  <si>
    <t>E25</t>
  </si>
  <si>
    <t>Aufnahme von verzinslichem Fremdkapital</t>
  </si>
  <si>
    <t>E26</t>
  </si>
  <si>
    <t>Aufnahme von Mezzaninkapital</t>
  </si>
  <si>
    <t>E27</t>
  </si>
  <si>
    <t>Zinsen und ähnliche Erträge</t>
  </si>
  <si>
    <t>E28</t>
  </si>
  <si>
    <t>Zins- und Annuitätenzuschüsse</t>
  </si>
  <si>
    <t>E29</t>
  </si>
  <si>
    <t>Einzahlungen von Gesellschaftern</t>
  </si>
  <si>
    <t>E30</t>
  </si>
  <si>
    <t>Einnahmen aus der Finanzierungstätigkeit (= E25 + E26 + E27 + E28 + E29)</t>
  </si>
  <si>
    <t>E31</t>
  </si>
  <si>
    <t>Summer aller Einnahmen (= E23 + E30)</t>
  </si>
  <si>
    <t>Ausgaben</t>
  </si>
  <si>
    <t>A01</t>
  </si>
  <si>
    <t>Materialaufwand und Aufwendungen für bezogene Leistungen</t>
  </si>
  <si>
    <t>A02</t>
  </si>
  <si>
    <t>Personalaufwand</t>
  </si>
  <si>
    <t>A03</t>
  </si>
  <si>
    <t>FLAF-Zuschüsse</t>
  </si>
  <si>
    <t>A04</t>
  </si>
  <si>
    <t>Geringwertige Vermögensgegenstände/GWG</t>
  </si>
  <si>
    <t>A05</t>
  </si>
  <si>
    <t>Miete für unbewegliche Vermögensgegenstände</t>
  </si>
  <si>
    <t>A06</t>
  </si>
  <si>
    <t>Sonstige betriebliche Aufwendungen</t>
  </si>
  <si>
    <t>A07</t>
  </si>
  <si>
    <t>Veränderung des Bestandes an fertigen und unfertigen Erzeugnissen sowie an noch nicht abrechenbaren Leistungen</t>
  </si>
  <si>
    <t>A08</t>
  </si>
  <si>
    <t>Andere aktivierte Eigenleistungen</t>
  </si>
  <si>
    <t>A09</t>
  </si>
  <si>
    <t>Betriebliche Ausgaben vor Aufwendungen Verwaltungskostenumlage (= A01 + A02 – A03 + A04 + A05 + A06 – A07 – A08)</t>
  </si>
  <si>
    <t>A10</t>
  </si>
  <si>
    <t>Aufwendungen aus der Umlage der Verwaltungskosten</t>
  </si>
  <si>
    <t>A11</t>
  </si>
  <si>
    <t>Betriebliche Ausgaben (= A9 + A10)</t>
  </si>
  <si>
    <t>A12</t>
  </si>
  <si>
    <t>Nicht abzugsfähige Vorsteuern (soweit gesondert erfasst)</t>
  </si>
  <si>
    <t>A13</t>
  </si>
  <si>
    <t>Übrige Steuern</t>
  </si>
  <si>
    <t>A14</t>
  </si>
  <si>
    <t>Summe übrige Ausgaben (=A12 + A13)</t>
  </si>
  <si>
    <t>A15</t>
  </si>
  <si>
    <t>Summe laufende Ausgaben (=A11 + A14)</t>
  </si>
  <si>
    <t>A16</t>
  </si>
  <si>
    <t>Investitionen immaterielle Vermögensgegenstände</t>
  </si>
  <si>
    <t>A17</t>
  </si>
  <si>
    <t>Investitionen Sachanlagen</t>
  </si>
  <si>
    <t>A18</t>
  </si>
  <si>
    <t>Investitionen Finanzanlagen</t>
  </si>
  <si>
    <t>A19</t>
  </si>
  <si>
    <t>Summe Ausgaben für Investitionen (= A16 + A17 + A18)</t>
  </si>
  <si>
    <t>A20</t>
  </si>
  <si>
    <t>Summe aller Ausgaben vor Finanzierung (= A15 + A19)</t>
  </si>
  <si>
    <t>A21</t>
  </si>
  <si>
    <t>Tilgung von verzinslichem Fremdkapital</t>
  </si>
  <si>
    <t>A22</t>
  </si>
  <si>
    <t>Tilgung von Mezzaninkapital</t>
  </si>
  <si>
    <t>A23</t>
  </si>
  <si>
    <t>Zinsen und ähnliche Aufwendungen</t>
  </si>
  <si>
    <t>A24</t>
  </si>
  <si>
    <t>Rückzahlungen an Gesellschafter</t>
  </si>
  <si>
    <t>A25</t>
  </si>
  <si>
    <t>Ausgaben aus der Finanzierungstätigkeit (= A21 + A22 + A23 + A24)</t>
  </si>
  <si>
    <t>A26</t>
  </si>
  <si>
    <t>Summe aller Ausgaben (= A20 + A25)</t>
  </si>
  <si>
    <t>LKF-Gebührenersätze</t>
  </si>
  <si>
    <t>LKF-Gebühren</t>
  </si>
  <si>
    <t>Pflegegebührenersätze</t>
  </si>
  <si>
    <t>Amtliche Pflegegebühren</t>
  </si>
  <si>
    <t>Anstaltsgebühren inkl. Anteile an Arzthonoraren</t>
  </si>
  <si>
    <t>Kostenbeiträge (§ 27a KAKuG)</t>
  </si>
  <si>
    <t>Sonstige Erlöse akutstationärer Bereich (Pauschalabgeltungen)</t>
  </si>
  <si>
    <t>Leistungsbezogene Vergütung</t>
  </si>
  <si>
    <t>Zeitraumbezogene Vergütung (Pauschalabgeltungen)</t>
  </si>
  <si>
    <t>Sonstige Erlöse ambulanter Bereich</t>
  </si>
  <si>
    <t>Erlöse aus sonstigen Patientenversorgungsleistungen</t>
  </si>
  <si>
    <t>Begleitpersonen (§ 27a KAKuG)</t>
  </si>
  <si>
    <t>Erlöse aus dem Pflege-/Rehabilitations-/Heilstättenbereich</t>
  </si>
  <si>
    <t>Sonstige betriebliche Erträge</t>
  </si>
  <si>
    <t>Z01</t>
  </si>
  <si>
    <t>Z02</t>
  </si>
  <si>
    <t>Z03</t>
  </si>
  <si>
    <t>Betriebszuschüsse (= Z01 + Z02)</t>
  </si>
  <si>
    <t>Z04</t>
  </si>
  <si>
    <t>Z05</t>
  </si>
  <si>
    <t>Zins und Annuitätenzuschüsse</t>
  </si>
  <si>
    <t>Berichtsjahr</t>
  </si>
  <si>
    <t>Vorjahr</t>
  </si>
  <si>
    <t>Differenz</t>
  </si>
  <si>
    <t>Insgesamt</t>
  </si>
  <si>
    <t>davon Landesgesundheitsfonds für inländische Patienten</t>
  </si>
  <si>
    <t>LGF</t>
  </si>
  <si>
    <t>Rechtsträger</t>
  </si>
  <si>
    <t>Sonstige</t>
  </si>
  <si>
    <t>S01</t>
  </si>
  <si>
    <t>Ergebnis</t>
  </si>
  <si>
    <t>Saldo Einnahmen/Ausgaben aus der QVA</t>
  </si>
  <si>
    <t>Sonstige Vermögensgegenstände u.aktive Rechnungsabgr.posten</t>
  </si>
  <si>
    <t>Verbindl.aus Lieferungen u.Leistungen u.sonstige kurzfr.Verbindl...</t>
  </si>
  <si>
    <t>(= Ergebnis - V20)</t>
  </si>
  <si>
    <t>Saldo Einnahmen/Ausgaben (= E31 - A26)</t>
  </si>
  <si>
    <t>Differenz BJ - VJ</t>
  </si>
  <si>
    <t>Weiterleitung von Investitionszuschüssen</t>
  </si>
  <si>
    <t>Land</t>
  </si>
  <si>
    <t>Gemeinde(n)</t>
  </si>
  <si>
    <t>R01</t>
  </si>
  <si>
    <t>R02</t>
  </si>
  <si>
    <t>R03</t>
  </si>
  <si>
    <t>R04</t>
  </si>
  <si>
    <t>R05</t>
  </si>
  <si>
    <t>R06</t>
  </si>
  <si>
    <t>R07</t>
  </si>
  <si>
    <t>R08</t>
  </si>
  <si>
    <t>R09</t>
  </si>
  <si>
    <t>R10</t>
  </si>
  <si>
    <t>R11</t>
  </si>
  <si>
    <t>R12</t>
  </si>
  <si>
    <t>Eigenmittel i.w.S. (= R01 - R02)</t>
  </si>
  <si>
    <t>Eigenmittel gem. §23 URG (= R03 - R04 - R05)</t>
  </si>
  <si>
    <t>Eigenkapital (= R06 - R07)</t>
  </si>
  <si>
    <t>Nenn-Kapital (Grund-, Stammkapital) (= R08 - R09 - R10 - R11)</t>
  </si>
  <si>
    <t>U01</t>
  </si>
  <si>
    <t>U02</t>
  </si>
  <si>
    <t>U03</t>
  </si>
  <si>
    <t>U04</t>
  </si>
  <si>
    <t>U05</t>
  </si>
  <si>
    <t>U06</t>
  </si>
  <si>
    <t>U07</t>
  </si>
  <si>
    <t>U08</t>
  </si>
  <si>
    <t>U09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</si>
  <si>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</si>
  <si>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</si>
  <si>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</si>
  <si>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</si>
  <si>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</si>
  <si>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</si>
  <si>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</si>
  <si>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</si>
  <si>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</si>
  <si>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U19</t>
  </si>
  <si>
    <t>Stationäre Erlöse Gesamt (= U01 + U02 + U03 + U04 + U05 + U06 + U07)</t>
  </si>
  <si>
    <t>Sonstige Umsatzerlöse Gesamt (= U13 + U14 + U15)</t>
  </si>
  <si>
    <t>Angabe des aktuellen Berichtsjahres</t>
  </si>
  <si>
    <t>(= S01 - V10 - V11 - V13 - V19 + K01 + K03 + K06)</t>
  </si>
  <si>
    <t>U20</t>
  </si>
  <si>
    <t>LKF-Gebührenersätze (leistungsbezogen / ambulant)</t>
  </si>
  <si>
    <t>U21</t>
  </si>
  <si>
    <t>LKF-Gebührenersätze (Pauschalabgeltungen / ambulant)</t>
  </si>
  <si>
    <t>Ambulante Erlöse Gesamt (= U20 + U21 + U09 + U10 + U11)</t>
  </si>
  <si>
    <t>U22</t>
  </si>
  <si>
    <t>Vorhaltekosten</t>
  </si>
  <si>
    <t>Umsatzerlöse (= U08 + U12 + U16 + U22)</t>
  </si>
  <si>
    <t>E41</t>
  </si>
  <si>
    <t>Umsatzerlöse (davon Vorhaltekosten)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</si>
</sst>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2"/>
      <color theme="0"/>
      <name val="Verdana"/>
      <family val="2"/>
    </font>
    <font>
      <b/>
      <sz val="11"/>
      <color theme="0"/>
      <name val="Verdana"/>
      <family val="2"/>
    </font>
    <font>
      <sz val="11"/>
      <color theme="1"/>
      <name val="Verdana"/>
      <family val="2"/>
    </font>
    <font>
      <b/>
      <sz val="10"/>
      <color theme="0"/>
      <name val="Verdana"/>
      <family val="2"/>
    </font>
    <font>
      <sz val="11"/>
      <color theme="0"/>
      <name val="Verdana"/>
      <family val="2"/>
    </font>
    <font>
      <sz val="10"/>
      <color theme="0"/>
      <name val="Verdana"/>
      <family val="2"/>
    </font>
    <font>
      <b/>
      <sz val="10"/>
      <color rgb="FFFF0000"/>
      <name val="Verdana"/>
      <family val="2"/>
    </font>
    <font>
      <b/>
      <sz val="12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5" fillId="3" borderId="0" xfId="0" applyFont="1" applyFill="1"/>
    <xf numFmtId="0" fontId="6" fillId="3" borderId="0" xfId="0" applyFont="1" applyFill="1"/>
    <xf numFmtId="0" fontId="7" fillId="3" borderId="0" xfId="0" applyFont="1" applyFill="1"/>
    <xf numFmtId="0" fontId="8" fillId="3" borderId="0" xfId="0" applyFont="1" applyFill="1" applyAlignment="1">
      <alignment horizontal="center"/>
    </xf>
    <xf numFmtId="0" fontId="8" fillId="3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9" fillId="3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wrapText="1"/>
    </xf>
    <xf numFmtId="0" fontId="3" fillId="2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center"/>
    </xf>
    <xf numFmtId="0" fontId="2" fillId="3" borderId="0" xfId="0" applyFont="1" applyFill="1"/>
    <xf numFmtId="0" fontId="8" fillId="3" borderId="0" xfId="0" applyFont="1" applyFill="1" applyAlignment="1">
      <alignment horizontal="center" vertical="top"/>
    </xf>
    <xf numFmtId="0" fontId="8" fillId="3" borderId="0" xfId="0" applyFont="1" applyFill="1" applyAlignment="1">
      <alignment vertical="top"/>
    </xf>
    <xf numFmtId="4" fontId="8" fillId="3" borderId="0" xfId="0" applyNumberFormat="1" applyFont="1" applyFill="1" applyAlignment="1">
      <alignment horizontal="center"/>
    </xf>
    <xf numFmtId="0" fontId="4" fillId="3" borderId="0" xfId="0" applyFont="1" applyFill="1"/>
    <xf numFmtId="0" fontId="10" fillId="3" borderId="0" xfId="0" applyFont="1" applyFill="1"/>
    <xf numFmtId="0" fontId="7" fillId="0" borderId="0" xfId="0" applyFont="1"/>
    <xf numFmtId="0" fontId="9" fillId="0" borderId="0" xfId="0" applyFont="1"/>
    <xf numFmtId="4" fontId="4" fillId="3" borderId="0" xfId="0" applyNumberFormat="1" applyFont="1" applyFill="1"/>
    <xf numFmtId="0" fontId="4" fillId="0" borderId="0" xfId="0" applyFont="1"/>
    <xf numFmtId="4" fontId="10" fillId="3" borderId="0" xfId="0" applyNumberFormat="1" applyFont="1" applyFill="1"/>
    <xf numFmtId="4" fontId="4" fillId="2" borderId="0" xfId="0" applyNumberFormat="1" applyFont="1" applyFill="1"/>
    <xf numFmtId="4" fontId="8" fillId="3" borderId="0" xfId="0" applyNumberFormat="1" applyFont="1" applyFill="1"/>
    <xf numFmtId="4" fontId="4" fillId="0" borderId="0" xfId="0" applyNumberFormat="1" applyFont="1" applyProtection="1">
      <protection locked="0"/>
    </xf>
    <xf numFmtId="4" fontId="3" fillId="2" borderId="0" xfId="0" applyNumberFormat="1" applyFont="1" applyFill="1"/>
    <xf numFmtId="4" fontId="4" fillId="0" borderId="0" xfId="0" applyNumberFormat="1" applyFont="1"/>
    <xf numFmtId="0" fontId="7" fillId="0" borderId="0" xfId="0" applyFont="1" applyAlignment="1">
      <alignment vertical="top"/>
    </xf>
    <xf numFmtId="4" fontId="8" fillId="3" borderId="0" xfId="0" applyNumberFormat="1" applyFont="1" applyFill="1" applyAlignment="1">
      <alignment horizontal="center" vertical="top"/>
    </xf>
    <xf numFmtId="4" fontId="8" fillId="3" borderId="0" xfId="0" applyNumberFormat="1" applyFont="1" applyFill="1" applyAlignment="1">
      <alignment horizontal="center" vertical="top" wrapText="1"/>
    </xf>
    <xf numFmtId="4" fontId="11" fillId="2" borderId="0" xfId="0" applyNumberFormat="1" applyFont="1" applyFill="1"/>
    <xf numFmtId="0" fontId="7" fillId="2" borderId="0" xfId="0" applyFont="1" applyFill="1"/>
    <xf numFmtId="0" fontId="12" fillId="0" borderId="0" xfId="0" applyFont="1" applyProtection="1">
      <protection locked="0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tabSelected="1" workbookViewId="0">
      <selection activeCell="B2" sqref="B2"/>
    </sheetView>
  </sheetViews>
  <sheetFormatPr baseColWidth="10" defaultColWidth="0" defaultRowHeight="15" zeroHeight="1" x14ac:dyDescent="0.25"/>
  <cols>
    <col min="1" max="1" width="48" bestFit="1" customWidth="1"/>
    <col min="2" max="2" width="11.42578125" customWidth="1"/>
  </cols>
  <sheetData>
    <row r="1" spans="1:2" x14ac:dyDescent="0.25">
      <c r="A1" s="7"/>
      <c r="B1" s="7"/>
    </row>
    <row r="2" spans="1:2" ht="15.75" x14ac:dyDescent="0.25">
      <c r="A2" s="3" t="s">
        <v>284</v>
      </c>
      <c r="B2" s="36">
        <v>2025</v>
      </c>
    </row>
    <row r="3" spans="1:2" x14ac:dyDescent="0.25">
      <c r="A3" s="10"/>
      <c r="B3" s="10"/>
    </row>
  </sheetData>
  <sheetProtection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E53"/>
  <sheetViews>
    <sheetView zoomScaleNormal="100" workbookViewId="0">
      <selection activeCell="C7" sqref="C7"/>
    </sheetView>
  </sheetViews>
  <sheetFormatPr baseColWidth="10" defaultColWidth="0" defaultRowHeight="14.25" zeroHeight="1" x14ac:dyDescent="0.2"/>
  <cols>
    <col min="1" max="1" width="9.7109375" style="21" customWidth="1"/>
    <col min="2" max="2" width="75" style="21" customWidth="1"/>
    <col min="3" max="3" width="19.7109375" style="30" customWidth="1"/>
    <col min="4" max="5" width="19.7109375" style="30" bestFit="1" customWidth="1"/>
    <col min="6" max="16384" width="11.42578125" style="21" hidden="1"/>
  </cols>
  <sheetData>
    <row r="1" spans="1:5" x14ac:dyDescent="0.2">
      <c r="A1" s="14"/>
      <c r="B1" s="15"/>
      <c r="C1" s="23"/>
      <c r="D1" s="23"/>
      <c r="E1" s="23"/>
    </row>
    <row r="2" spans="1:5" s="22" customFormat="1" ht="15" x14ac:dyDescent="0.2">
      <c r="A2" s="3" t="str">
        <f>CONCATENATE("Vermögens- und Kapitalstruktur (VKS) ",Berichtsjahr!B2)</f>
        <v>Vermögens- und Kapitalstruktur (VKS) 2025</v>
      </c>
      <c r="B2" s="10"/>
      <c r="C2" s="25"/>
      <c r="D2" s="25"/>
      <c r="E2" s="25"/>
    </row>
    <row r="3" spans="1:5" s="22" customFormat="1" x14ac:dyDescent="0.2">
      <c r="A3" s="4" t="s">
        <v>0</v>
      </c>
      <c r="B3" s="10"/>
      <c r="C3" s="25"/>
      <c r="D3" s="25"/>
      <c r="E3" s="25"/>
    </row>
    <row r="4" spans="1:5" s="24" customFormat="1" ht="12.75" x14ac:dyDescent="0.2">
      <c r="A4" s="19"/>
      <c r="B4" s="19"/>
      <c r="C4" s="23"/>
      <c r="D4" s="23"/>
      <c r="E4" s="23"/>
    </row>
    <row r="5" spans="1:5" x14ac:dyDescent="0.2">
      <c r="A5" s="6" t="s">
        <v>44</v>
      </c>
      <c r="B5" s="7" t="s">
        <v>45</v>
      </c>
      <c r="C5" s="18" t="s">
        <v>228</v>
      </c>
      <c r="D5" s="18" t="s">
        <v>229</v>
      </c>
      <c r="E5" s="18" t="s">
        <v>230</v>
      </c>
    </row>
    <row r="6" spans="1:5" x14ac:dyDescent="0.2">
      <c r="A6" s="6"/>
      <c r="B6" s="7"/>
      <c r="C6" s="27"/>
      <c r="D6" s="27"/>
      <c r="E6" s="25"/>
    </row>
    <row r="7" spans="1:5" x14ac:dyDescent="0.2">
      <c r="A7" s="8" t="s">
        <v>1</v>
      </c>
      <c r="B7" s="9" t="s">
        <v>2</v>
      </c>
      <c r="C7" s="28"/>
      <c r="D7" s="28"/>
      <c r="E7" s="26">
        <f>+C7-D7</f>
        <v>0</v>
      </c>
    </row>
    <row r="8" spans="1:5" x14ac:dyDescent="0.2">
      <c r="A8" s="8" t="s">
        <v>3</v>
      </c>
      <c r="B8" s="9" t="s">
        <v>4</v>
      </c>
      <c r="C8" s="28"/>
      <c r="D8" s="28"/>
      <c r="E8" s="26">
        <f t="shared" ref="E8:E28" si="0">+C8-D8</f>
        <v>0</v>
      </c>
    </row>
    <row r="9" spans="1:5" x14ac:dyDescent="0.2">
      <c r="A9" s="8" t="s">
        <v>5</v>
      </c>
      <c r="B9" s="9" t="s">
        <v>6</v>
      </c>
      <c r="C9" s="28"/>
      <c r="D9" s="28"/>
      <c r="E9" s="26">
        <f t="shared" si="0"/>
        <v>0</v>
      </c>
    </row>
    <row r="10" spans="1:5" x14ac:dyDescent="0.2">
      <c r="A10" s="8" t="s">
        <v>7</v>
      </c>
      <c r="B10" s="9" t="s">
        <v>8</v>
      </c>
      <c r="C10" s="28"/>
      <c r="D10" s="28"/>
      <c r="E10" s="26">
        <f t="shared" si="0"/>
        <v>0</v>
      </c>
    </row>
    <row r="11" spans="1:5" x14ac:dyDescent="0.2">
      <c r="A11" s="8" t="s">
        <v>9</v>
      </c>
      <c r="B11" s="9" t="s">
        <v>10</v>
      </c>
      <c r="C11" s="28"/>
      <c r="D11" s="28"/>
      <c r="E11" s="26">
        <f t="shared" si="0"/>
        <v>0</v>
      </c>
    </row>
    <row r="12" spans="1:5" x14ac:dyDescent="0.2">
      <c r="A12" s="8" t="s">
        <v>11</v>
      </c>
      <c r="B12" s="9" t="s">
        <v>12</v>
      </c>
      <c r="C12" s="28"/>
      <c r="D12" s="28"/>
      <c r="E12" s="26">
        <f t="shared" si="0"/>
        <v>0</v>
      </c>
    </row>
    <row r="13" spans="1:5" x14ac:dyDescent="0.2">
      <c r="A13" s="8" t="s">
        <v>13</v>
      </c>
      <c r="B13" s="9" t="s">
        <v>14</v>
      </c>
      <c r="C13" s="28"/>
      <c r="D13" s="28"/>
      <c r="E13" s="26">
        <f t="shared" si="0"/>
        <v>0</v>
      </c>
    </row>
    <row r="14" spans="1:5" x14ac:dyDescent="0.2">
      <c r="A14" s="8" t="s">
        <v>15</v>
      </c>
      <c r="B14" s="9" t="s">
        <v>16</v>
      </c>
      <c r="C14" s="28"/>
      <c r="D14" s="28"/>
      <c r="E14" s="26">
        <f t="shared" si="0"/>
        <v>0</v>
      </c>
    </row>
    <row r="15" spans="1:5" x14ac:dyDescent="0.2">
      <c r="A15" s="8" t="s">
        <v>17</v>
      </c>
      <c r="B15" s="9" t="s">
        <v>18</v>
      </c>
      <c r="C15" s="29">
        <f>+C8+C9+C10+C11+C12+C13+C14</f>
        <v>0</v>
      </c>
      <c r="D15" s="29">
        <f>+D8+D9+D10+D11+D12+D13+D14</f>
        <v>0</v>
      </c>
      <c r="E15" s="29">
        <f t="shared" si="0"/>
        <v>0</v>
      </c>
    </row>
    <row r="16" spans="1:5" x14ac:dyDescent="0.2">
      <c r="A16" s="8" t="s">
        <v>19</v>
      </c>
      <c r="B16" s="9" t="s">
        <v>20</v>
      </c>
      <c r="C16" s="28"/>
      <c r="D16" s="28"/>
      <c r="E16" s="26">
        <f t="shared" si="0"/>
        <v>0</v>
      </c>
    </row>
    <row r="17" spans="1:5" x14ac:dyDescent="0.2">
      <c r="A17" s="8" t="s">
        <v>21</v>
      </c>
      <c r="B17" s="9" t="s">
        <v>22</v>
      </c>
      <c r="C17" s="28"/>
      <c r="D17" s="28"/>
      <c r="E17" s="26">
        <f t="shared" si="0"/>
        <v>0</v>
      </c>
    </row>
    <row r="18" spans="1:5" x14ac:dyDescent="0.2">
      <c r="A18" s="8" t="s">
        <v>23</v>
      </c>
      <c r="B18" s="9" t="s">
        <v>24</v>
      </c>
      <c r="C18" s="28"/>
      <c r="D18" s="28"/>
      <c r="E18" s="26">
        <f t="shared" si="0"/>
        <v>0</v>
      </c>
    </row>
    <row r="19" spans="1:5" x14ac:dyDescent="0.2">
      <c r="A19" s="8" t="s">
        <v>25</v>
      </c>
      <c r="B19" s="9" t="s">
        <v>26</v>
      </c>
      <c r="C19" s="28"/>
      <c r="D19" s="28"/>
      <c r="E19" s="26">
        <f t="shared" si="0"/>
        <v>0</v>
      </c>
    </row>
    <row r="20" spans="1:5" x14ac:dyDescent="0.2">
      <c r="A20" s="8" t="s">
        <v>27</v>
      </c>
      <c r="B20" s="9" t="s">
        <v>28</v>
      </c>
      <c r="C20" s="28"/>
      <c r="D20" s="28"/>
      <c r="E20" s="26">
        <f t="shared" si="0"/>
        <v>0</v>
      </c>
    </row>
    <row r="21" spans="1:5" x14ac:dyDescent="0.2">
      <c r="A21" s="8" t="s">
        <v>29</v>
      </c>
      <c r="B21" s="9" t="s">
        <v>30</v>
      </c>
      <c r="C21" s="28"/>
      <c r="D21" s="28"/>
      <c r="E21" s="26">
        <f t="shared" si="0"/>
        <v>0</v>
      </c>
    </row>
    <row r="22" spans="1:5" x14ac:dyDescent="0.2">
      <c r="A22" s="8" t="s">
        <v>31</v>
      </c>
      <c r="B22" s="9" t="s">
        <v>32</v>
      </c>
      <c r="C22" s="28"/>
      <c r="D22" s="28"/>
      <c r="E22" s="26">
        <f t="shared" si="0"/>
        <v>0</v>
      </c>
    </row>
    <row r="23" spans="1:5" x14ac:dyDescent="0.2">
      <c r="A23" s="8" t="s">
        <v>33</v>
      </c>
      <c r="B23" s="9" t="s">
        <v>46</v>
      </c>
      <c r="C23" s="28"/>
      <c r="D23" s="28"/>
      <c r="E23" s="26">
        <f t="shared" si="0"/>
        <v>0</v>
      </c>
    </row>
    <row r="24" spans="1:5" x14ac:dyDescent="0.2">
      <c r="A24" s="8" t="s">
        <v>34</v>
      </c>
      <c r="B24" s="9" t="s">
        <v>35</v>
      </c>
      <c r="C24" s="28"/>
      <c r="D24" s="28"/>
      <c r="E24" s="26">
        <f t="shared" si="0"/>
        <v>0</v>
      </c>
    </row>
    <row r="25" spans="1:5" x14ac:dyDescent="0.2">
      <c r="A25" s="8" t="s">
        <v>36</v>
      </c>
      <c r="B25" s="9" t="s">
        <v>37</v>
      </c>
      <c r="C25" s="28"/>
      <c r="D25" s="28"/>
      <c r="E25" s="26">
        <f t="shared" si="0"/>
        <v>0</v>
      </c>
    </row>
    <row r="26" spans="1:5" x14ac:dyDescent="0.2">
      <c r="A26" s="8" t="s">
        <v>38</v>
      </c>
      <c r="B26" s="9" t="s">
        <v>39</v>
      </c>
      <c r="C26" s="28"/>
      <c r="D26" s="28"/>
      <c r="E26" s="26">
        <f t="shared" si="0"/>
        <v>0</v>
      </c>
    </row>
    <row r="27" spans="1:5" x14ac:dyDescent="0.2">
      <c r="A27" s="8" t="s">
        <v>40</v>
      </c>
      <c r="B27" s="9" t="s">
        <v>41</v>
      </c>
      <c r="C27" s="29">
        <f>+C16+C17+C19+C25+C26</f>
        <v>0</v>
      </c>
      <c r="D27" s="29">
        <f>+D16+D17+D19+D25+D26</f>
        <v>0</v>
      </c>
      <c r="E27" s="29">
        <f t="shared" si="0"/>
        <v>0</v>
      </c>
    </row>
    <row r="28" spans="1:5" x14ac:dyDescent="0.2">
      <c r="A28" s="8" t="s">
        <v>42</v>
      </c>
      <c r="B28" s="9" t="s">
        <v>43</v>
      </c>
      <c r="C28" s="29">
        <f>+C7+C15+C27</f>
        <v>0</v>
      </c>
      <c r="D28" s="29">
        <f>+D7+D15+D27</f>
        <v>0</v>
      </c>
      <c r="E28" s="29">
        <f t="shared" si="0"/>
        <v>0</v>
      </c>
    </row>
    <row r="29" spans="1:5" x14ac:dyDescent="0.2">
      <c r="A29" s="14"/>
      <c r="B29" s="15"/>
      <c r="C29" s="23"/>
      <c r="D29" s="23"/>
      <c r="E29" s="23"/>
    </row>
    <row r="30" spans="1:5" ht="15" x14ac:dyDescent="0.2">
      <c r="A30" s="3" t="str">
        <f>CONCATENATE("Vermögens- und Kapitalstruktur (VKS) ",Berichtsjahr!B2)</f>
        <v>Vermögens- und Kapitalstruktur (VKS) 2025</v>
      </c>
      <c r="B30" s="10"/>
      <c r="C30" s="25"/>
      <c r="D30" s="25"/>
      <c r="E30" s="25"/>
    </row>
    <row r="31" spans="1:5" x14ac:dyDescent="0.2">
      <c r="A31" s="4" t="s">
        <v>47</v>
      </c>
      <c r="B31" s="10"/>
      <c r="C31" s="25"/>
      <c r="D31" s="25"/>
      <c r="E31" s="25"/>
    </row>
    <row r="32" spans="1:5" s="24" customFormat="1" ht="12.75" x14ac:dyDescent="0.2">
      <c r="A32" s="20"/>
      <c r="B32" s="20"/>
      <c r="C32" s="25"/>
      <c r="D32" s="25"/>
      <c r="E32" s="25"/>
    </row>
    <row r="33" spans="1:5" x14ac:dyDescent="0.2">
      <c r="A33" s="6" t="s">
        <v>44</v>
      </c>
      <c r="B33" s="7" t="s">
        <v>45</v>
      </c>
      <c r="C33" s="18" t="s">
        <v>228</v>
      </c>
      <c r="D33" s="18" t="s">
        <v>229</v>
      </c>
      <c r="E33" s="18" t="s">
        <v>230</v>
      </c>
    </row>
    <row r="34" spans="1:5" s="24" customFormat="1" ht="12.75" x14ac:dyDescent="0.2">
      <c r="A34" s="20"/>
      <c r="B34" s="20"/>
      <c r="C34" s="25"/>
      <c r="D34" s="25"/>
      <c r="E34" s="25"/>
    </row>
    <row r="35" spans="1:5" x14ac:dyDescent="0.2">
      <c r="A35" s="11" t="s">
        <v>48</v>
      </c>
      <c r="B35" s="12" t="s">
        <v>49</v>
      </c>
      <c r="C35" s="28"/>
      <c r="D35" s="28"/>
      <c r="E35" s="26">
        <f t="shared" ref="E35:E52" si="1">+C35-D35</f>
        <v>0</v>
      </c>
    </row>
    <row r="36" spans="1:5" x14ac:dyDescent="0.2">
      <c r="A36" s="11" t="s">
        <v>50</v>
      </c>
      <c r="B36" s="12" t="s">
        <v>51</v>
      </c>
      <c r="C36" s="28"/>
      <c r="D36" s="28"/>
      <c r="E36" s="26">
        <f t="shared" si="1"/>
        <v>0</v>
      </c>
    </row>
    <row r="37" spans="1:5" ht="25.5" x14ac:dyDescent="0.2">
      <c r="A37" s="13" t="s">
        <v>52</v>
      </c>
      <c r="B37" s="12" t="s">
        <v>53</v>
      </c>
      <c r="C37" s="28"/>
      <c r="D37" s="28"/>
      <c r="E37" s="26">
        <f t="shared" si="1"/>
        <v>0</v>
      </c>
    </row>
    <row r="38" spans="1:5" x14ac:dyDescent="0.2">
      <c r="A38" s="11" t="s">
        <v>54</v>
      </c>
      <c r="B38" s="12" t="s">
        <v>55</v>
      </c>
      <c r="C38" s="29">
        <f>+C35+C36+C37</f>
        <v>0</v>
      </c>
      <c r="D38" s="29">
        <f>+D35+D36+D37</f>
        <v>0</v>
      </c>
      <c r="E38" s="29">
        <f t="shared" si="1"/>
        <v>0</v>
      </c>
    </row>
    <row r="39" spans="1:5" x14ac:dyDescent="0.2">
      <c r="A39" s="11" t="s">
        <v>56</v>
      </c>
      <c r="B39" s="12" t="s">
        <v>57</v>
      </c>
      <c r="C39" s="28"/>
      <c r="D39" s="28"/>
      <c r="E39" s="26">
        <f t="shared" si="1"/>
        <v>0</v>
      </c>
    </row>
    <row r="40" spans="1:5" x14ac:dyDescent="0.2">
      <c r="A40" s="11" t="s">
        <v>58</v>
      </c>
      <c r="B40" s="12" t="s">
        <v>59</v>
      </c>
      <c r="C40" s="28"/>
      <c r="D40" s="28"/>
      <c r="E40" s="26">
        <f t="shared" si="1"/>
        <v>0</v>
      </c>
    </row>
    <row r="41" spans="1:5" x14ac:dyDescent="0.2">
      <c r="A41" s="11" t="s">
        <v>60</v>
      </c>
      <c r="B41" s="12" t="s">
        <v>61</v>
      </c>
      <c r="C41" s="28"/>
      <c r="D41" s="28"/>
      <c r="E41" s="26">
        <f t="shared" si="1"/>
        <v>0</v>
      </c>
    </row>
    <row r="42" spans="1:5" x14ac:dyDescent="0.2">
      <c r="A42" s="11" t="s">
        <v>62</v>
      </c>
      <c r="B42" s="12" t="s">
        <v>63</v>
      </c>
      <c r="C42" s="28"/>
      <c r="D42" s="28"/>
      <c r="E42" s="26">
        <f t="shared" si="1"/>
        <v>0</v>
      </c>
    </row>
    <row r="43" spans="1:5" x14ac:dyDescent="0.2">
      <c r="A43" s="11" t="s">
        <v>64</v>
      </c>
      <c r="B43" s="12" t="s">
        <v>65</v>
      </c>
      <c r="C43" s="28"/>
      <c r="D43" s="28"/>
      <c r="E43" s="26">
        <f t="shared" si="1"/>
        <v>0</v>
      </c>
    </row>
    <row r="44" spans="1:5" x14ac:dyDescent="0.2">
      <c r="A44" s="11" t="s">
        <v>66</v>
      </c>
      <c r="B44" s="12" t="s">
        <v>67</v>
      </c>
      <c r="C44" s="28"/>
      <c r="D44" s="28"/>
      <c r="E44" s="26">
        <f t="shared" si="1"/>
        <v>0</v>
      </c>
    </row>
    <row r="45" spans="1:5" x14ac:dyDescent="0.2">
      <c r="A45" s="11" t="s">
        <v>68</v>
      </c>
      <c r="B45" s="12" t="s">
        <v>69</v>
      </c>
      <c r="C45" s="28"/>
      <c r="D45" s="28"/>
      <c r="E45" s="26">
        <f t="shared" si="1"/>
        <v>0</v>
      </c>
    </row>
    <row r="46" spans="1:5" x14ac:dyDescent="0.2">
      <c r="A46" s="11" t="s">
        <v>70</v>
      </c>
      <c r="B46" s="12" t="s">
        <v>71</v>
      </c>
      <c r="C46" s="28"/>
      <c r="D46" s="28"/>
      <c r="E46" s="26">
        <f t="shared" si="1"/>
        <v>0</v>
      </c>
    </row>
    <row r="47" spans="1:5" x14ac:dyDescent="0.2">
      <c r="A47" s="11" t="s">
        <v>72</v>
      </c>
      <c r="B47" s="12" t="s">
        <v>73</v>
      </c>
      <c r="C47" s="28"/>
      <c r="D47" s="28"/>
      <c r="E47" s="26">
        <f t="shared" si="1"/>
        <v>0</v>
      </c>
    </row>
    <row r="48" spans="1:5" x14ac:dyDescent="0.2">
      <c r="A48" s="11" t="s">
        <v>74</v>
      </c>
      <c r="B48" s="12" t="s">
        <v>75</v>
      </c>
      <c r="C48" s="29">
        <f>+C39+C40+C41+C42+C43</f>
        <v>0</v>
      </c>
      <c r="D48" s="29">
        <f>+D39+D40+D41+D42+D43</f>
        <v>0</v>
      </c>
      <c r="E48" s="29">
        <f t="shared" si="1"/>
        <v>0</v>
      </c>
    </row>
    <row r="49" spans="1:5" x14ac:dyDescent="0.2">
      <c r="A49" s="11" t="s">
        <v>76</v>
      </c>
      <c r="B49" s="12" t="s">
        <v>77</v>
      </c>
      <c r="C49" s="29">
        <f>+C38+C48</f>
        <v>0</v>
      </c>
      <c r="D49" s="29">
        <f>+D38+D48</f>
        <v>0</v>
      </c>
      <c r="E49" s="29">
        <f t="shared" si="1"/>
        <v>0</v>
      </c>
    </row>
    <row r="50" spans="1:5" x14ac:dyDescent="0.2">
      <c r="A50" s="11" t="s">
        <v>78</v>
      </c>
      <c r="B50" s="12" t="s">
        <v>79</v>
      </c>
      <c r="C50" s="29">
        <f>+C28-C49</f>
        <v>0</v>
      </c>
      <c r="D50" s="29">
        <f>+D28-D49</f>
        <v>0</v>
      </c>
      <c r="E50" s="29">
        <f t="shared" si="1"/>
        <v>0</v>
      </c>
    </row>
    <row r="51" spans="1:5" x14ac:dyDescent="0.2">
      <c r="A51" s="11" t="s">
        <v>80</v>
      </c>
      <c r="B51" s="12" t="s">
        <v>81</v>
      </c>
      <c r="C51" s="29">
        <f>+C49+C50</f>
        <v>0</v>
      </c>
      <c r="D51" s="29">
        <f>+D49+D50</f>
        <v>0</v>
      </c>
      <c r="E51" s="29">
        <f t="shared" si="1"/>
        <v>0</v>
      </c>
    </row>
    <row r="52" spans="1:5" x14ac:dyDescent="0.2">
      <c r="A52" s="11" t="s">
        <v>82</v>
      </c>
      <c r="B52" s="12" t="s">
        <v>83</v>
      </c>
      <c r="C52" s="28"/>
      <c r="D52" s="28"/>
      <c r="E52" s="26">
        <f t="shared" si="1"/>
        <v>0</v>
      </c>
    </row>
    <row r="53" spans="1:5" s="24" customFormat="1" ht="12.75" x14ac:dyDescent="0.2">
      <c r="A53" s="2"/>
      <c r="B53" s="2"/>
      <c r="C53" s="26"/>
      <c r="D53" s="26"/>
      <c r="E53" s="26"/>
    </row>
  </sheetData>
  <sheetProtection sheet="1"/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  <rowBreaks count="1" manualBreakCount="1">
    <brk id="28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M18"/>
  <sheetViews>
    <sheetView zoomScaleNormal="100" workbookViewId="0">
      <selection activeCell="C6" sqref="C6"/>
    </sheetView>
  </sheetViews>
  <sheetFormatPr baseColWidth="10" defaultColWidth="0" defaultRowHeight="14.25" zeroHeight="1" x14ac:dyDescent="0.2"/>
  <cols>
    <col min="1" max="1" width="9.7109375" style="21" customWidth="1"/>
    <col min="2" max="2" width="62.7109375" style="21" bestFit="1" customWidth="1"/>
    <col min="3" max="5" width="19.7109375" style="30" customWidth="1"/>
    <col min="6" max="247" width="11.42578125" style="21" hidden="1" customWidth="1"/>
    <col min="248" max="16384" width="0" style="21" hidden="1"/>
  </cols>
  <sheetData>
    <row r="1" spans="1:5" s="24" customFormat="1" ht="12.75" x14ac:dyDescent="0.2">
      <c r="A1" s="19"/>
      <c r="B1" s="19"/>
      <c r="C1" s="23"/>
      <c r="D1" s="23"/>
      <c r="E1" s="23"/>
    </row>
    <row r="2" spans="1:5" ht="15" x14ac:dyDescent="0.2">
      <c r="A2" s="3" t="str">
        <f>CONCATENATE("Eigenmittelverteilungsrechnung (EVR) ",Berichtsjahr!B2)</f>
        <v>Eigenmittelverteilungsrechnung (EVR) 2025</v>
      </c>
      <c r="B2" s="5"/>
      <c r="C2" s="23"/>
      <c r="D2" s="23"/>
      <c r="E2" s="23"/>
    </row>
    <row r="3" spans="1:5" x14ac:dyDescent="0.2">
      <c r="A3" s="5"/>
      <c r="B3" s="5"/>
      <c r="C3" s="23"/>
      <c r="D3" s="23"/>
      <c r="E3" s="23"/>
    </row>
    <row r="4" spans="1:5" x14ac:dyDescent="0.2">
      <c r="A4" s="6" t="s">
        <v>44</v>
      </c>
      <c r="B4" s="7" t="s">
        <v>45</v>
      </c>
      <c r="C4" s="18" t="s">
        <v>228</v>
      </c>
      <c r="D4" s="18" t="s">
        <v>229</v>
      </c>
      <c r="E4" s="18" t="s">
        <v>230</v>
      </c>
    </row>
    <row r="5" spans="1:5" x14ac:dyDescent="0.2">
      <c r="A5" s="6"/>
      <c r="B5" s="7"/>
      <c r="C5" s="27"/>
      <c r="D5" s="27"/>
      <c r="E5" s="25"/>
    </row>
    <row r="6" spans="1:5" x14ac:dyDescent="0.2">
      <c r="A6" s="1" t="s">
        <v>247</v>
      </c>
      <c r="B6" s="2" t="s">
        <v>85</v>
      </c>
      <c r="C6" s="28"/>
      <c r="D6" s="28"/>
      <c r="E6" s="26">
        <f>+C6-D6</f>
        <v>0</v>
      </c>
    </row>
    <row r="7" spans="1:5" x14ac:dyDescent="0.2">
      <c r="A7" s="1" t="s">
        <v>248</v>
      </c>
      <c r="B7" s="2" t="s">
        <v>87</v>
      </c>
      <c r="C7" s="28"/>
      <c r="D7" s="28"/>
      <c r="E7" s="26">
        <f t="shared" ref="E7:E17" si="0">+C7-D7</f>
        <v>0</v>
      </c>
    </row>
    <row r="8" spans="1:5" x14ac:dyDescent="0.2">
      <c r="A8" s="1" t="s">
        <v>249</v>
      </c>
      <c r="B8" s="2" t="s">
        <v>259</v>
      </c>
      <c r="C8" s="29">
        <f>+C6-C7</f>
        <v>0</v>
      </c>
      <c r="D8" s="29">
        <f>+D6-D7</f>
        <v>0</v>
      </c>
      <c r="E8" s="29">
        <f t="shared" si="0"/>
        <v>0</v>
      </c>
    </row>
    <row r="9" spans="1:5" x14ac:dyDescent="0.2">
      <c r="A9" s="1" t="s">
        <v>250</v>
      </c>
      <c r="B9" s="2" t="s">
        <v>90</v>
      </c>
      <c r="C9" s="28"/>
      <c r="D9" s="28"/>
      <c r="E9" s="26">
        <f t="shared" si="0"/>
        <v>0</v>
      </c>
    </row>
    <row r="10" spans="1:5" x14ac:dyDescent="0.2">
      <c r="A10" s="1" t="s">
        <v>251</v>
      </c>
      <c r="B10" s="2" t="s">
        <v>92</v>
      </c>
      <c r="C10" s="28"/>
      <c r="D10" s="28"/>
      <c r="E10" s="26">
        <f t="shared" si="0"/>
        <v>0</v>
      </c>
    </row>
    <row r="11" spans="1:5" x14ac:dyDescent="0.2">
      <c r="A11" s="1" t="s">
        <v>252</v>
      </c>
      <c r="B11" s="2" t="s">
        <v>260</v>
      </c>
      <c r="C11" s="29">
        <f>+C8-C9-C10</f>
        <v>0</v>
      </c>
      <c r="D11" s="29">
        <f>+D8-D9-D10</f>
        <v>0</v>
      </c>
      <c r="E11" s="29">
        <f t="shared" si="0"/>
        <v>0</v>
      </c>
    </row>
    <row r="12" spans="1:5" x14ac:dyDescent="0.2">
      <c r="A12" s="1" t="s">
        <v>253</v>
      </c>
      <c r="B12" s="2" t="s">
        <v>95</v>
      </c>
      <c r="C12" s="28"/>
      <c r="D12" s="28"/>
      <c r="E12" s="26">
        <f t="shared" si="0"/>
        <v>0</v>
      </c>
    </row>
    <row r="13" spans="1:5" x14ac:dyDescent="0.2">
      <c r="A13" s="1" t="s">
        <v>254</v>
      </c>
      <c r="B13" s="2" t="s">
        <v>261</v>
      </c>
      <c r="C13" s="29">
        <f>+C11-C12</f>
        <v>0</v>
      </c>
      <c r="D13" s="29">
        <f>+D11-D12</f>
        <v>0</v>
      </c>
      <c r="E13" s="29">
        <f t="shared" si="0"/>
        <v>0</v>
      </c>
    </row>
    <row r="14" spans="1:5" x14ac:dyDescent="0.2">
      <c r="A14" s="1" t="s">
        <v>255</v>
      </c>
      <c r="B14" s="2" t="s">
        <v>98</v>
      </c>
      <c r="C14" s="28"/>
      <c r="D14" s="28"/>
      <c r="E14" s="26">
        <f t="shared" si="0"/>
        <v>0</v>
      </c>
    </row>
    <row r="15" spans="1:5" x14ac:dyDescent="0.2">
      <c r="A15" s="1" t="s">
        <v>256</v>
      </c>
      <c r="B15" s="2" t="s">
        <v>100</v>
      </c>
      <c r="C15" s="28"/>
      <c r="D15" s="28"/>
      <c r="E15" s="26">
        <f t="shared" si="0"/>
        <v>0</v>
      </c>
    </row>
    <row r="16" spans="1:5" x14ac:dyDescent="0.2">
      <c r="A16" s="1" t="s">
        <v>257</v>
      </c>
      <c r="B16" s="2" t="s">
        <v>102</v>
      </c>
      <c r="C16" s="28"/>
      <c r="D16" s="28"/>
      <c r="E16" s="26">
        <f t="shared" si="0"/>
        <v>0</v>
      </c>
    </row>
    <row r="17" spans="1:5" x14ac:dyDescent="0.2">
      <c r="A17" s="1" t="s">
        <v>258</v>
      </c>
      <c r="B17" s="2" t="s">
        <v>262</v>
      </c>
      <c r="C17" s="29">
        <f>+C13-C14-C15-C16</f>
        <v>0</v>
      </c>
      <c r="D17" s="29">
        <f>+D13-D14-D15-D16</f>
        <v>0</v>
      </c>
      <c r="E17" s="29">
        <f t="shared" si="0"/>
        <v>0</v>
      </c>
    </row>
    <row r="18" spans="1:5" s="24" customFormat="1" ht="12.75" x14ac:dyDescent="0.2">
      <c r="A18" s="2"/>
      <c r="B18" s="2"/>
      <c r="C18" s="26"/>
      <c r="D18" s="26"/>
      <c r="E18" s="26"/>
    </row>
  </sheetData>
  <sheetProtection sheet="1"/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E73"/>
  <sheetViews>
    <sheetView workbookViewId="0">
      <selection activeCell="C7" sqref="C7"/>
    </sheetView>
  </sheetViews>
  <sheetFormatPr baseColWidth="10" defaultColWidth="0" defaultRowHeight="14.25" zeroHeight="1" x14ac:dyDescent="0.2"/>
  <cols>
    <col min="1" max="1" width="9.7109375" style="21" customWidth="1"/>
    <col min="2" max="2" width="77.85546875" style="21" customWidth="1"/>
    <col min="3" max="5" width="19.7109375" style="30" customWidth="1"/>
    <col min="6" max="16384" width="0" style="21" hidden="1"/>
  </cols>
  <sheetData>
    <row r="1" spans="1:5" s="24" customFormat="1" ht="12.75" x14ac:dyDescent="0.2">
      <c r="A1" s="20"/>
      <c r="B1" s="20"/>
      <c r="C1" s="25"/>
      <c r="D1" s="25"/>
      <c r="E1" s="23"/>
    </row>
    <row r="2" spans="1:5" ht="15" x14ac:dyDescent="0.2">
      <c r="A2" s="3" t="str">
        <f>CONCATENATE("Quellen- und Verwendungsanalyse (QVA) ",Berichtsjahr!B2)</f>
        <v>Quellen- und Verwendungsanalyse (QVA) 2025</v>
      </c>
      <c r="B2" s="10"/>
      <c r="C2" s="25"/>
      <c r="D2" s="25"/>
      <c r="E2" s="25"/>
    </row>
    <row r="3" spans="1:5" x14ac:dyDescent="0.2">
      <c r="A3" s="4" t="s">
        <v>104</v>
      </c>
      <c r="B3" s="10"/>
      <c r="C3" s="25"/>
      <c r="D3" s="25"/>
      <c r="E3" s="25"/>
    </row>
    <row r="4" spans="1:5" x14ac:dyDescent="0.2">
      <c r="A4" s="10"/>
      <c r="B4" s="10"/>
      <c r="C4" s="25"/>
      <c r="D4" s="25"/>
      <c r="E4" s="25"/>
    </row>
    <row r="5" spans="1:5" x14ac:dyDescent="0.2">
      <c r="A5" s="6" t="s">
        <v>44</v>
      </c>
      <c r="B5" s="7" t="s">
        <v>45</v>
      </c>
      <c r="C5" s="18" t="s">
        <v>228</v>
      </c>
      <c r="D5" s="18" t="s">
        <v>229</v>
      </c>
      <c r="E5" s="18" t="s">
        <v>230</v>
      </c>
    </row>
    <row r="6" spans="1:5" x14ac:dyDescent="0.2">
      <c r="A6" s="6"/>
      <c r="B6" s="7"/>
      <c r="C6" s="27"/>
      <c r="D6" s="27"/>
      <c r="E6" s="25"/>
    </row>
    <row r="7" spans="1:5" x14ac:dyDescent="0.2">
      <c r="A7" s="1" t="s">
        <v>84</v>
      </c>
      <c r="B7" s="2" t="s">
        <v>105</v>
      </c>
      <c r="C7" s="28"/>
      <c r="D7" s="28"/>
      <c r="E7" s="26">
        <f>+C7-D7</f>
        <v>0</v>
      </c>
    </row>
    <row r="8" spans="1:5" x14ac:dyDescent="0.2">
      <c r="A8" s="1" t="s">
        <v>86</v>
      </c>
      <c r="B8" s="2" t="s">
        <v>106</v>
      </c>
      <c r="C8" s="28"/>
      <c r="D8" s="28"/>
      <c r="E8" s="26">
        <f t="shared" ref="E8:E38" si="0">+C8-D8</f>
        <v>0</v>
      </c>
    </row>
    <row r="9" spans="1:5" x14ac:dyDescent="0.2">
      <c r="A9" s="1" t="s">
        <v>88</v>
      </c>
      <c r="B9" s="2" t="s">
        <v>107</v>
      </c>
      <c r="C9" s="28"/>
      <c r="D9" s="28"/>
      <c r="E9" s="26">
        <f t="shared" si="0"/>
        <v>0</v>
      </c>
    </row>
    <row r="10" spans="1:5" x14ac:dyDescent="0.2">
      <c r="A10" s="1" t="s">
        <v>89</v>
      </c>
      <c r="B10" s="2" t="s">
        <v>108</v>
      </c>
      <c r="C10" s="28"/>
      <c r="D10" s="28"/>
      <c r="E10" s="26">
        <f t="shared" ref="E10" si="1">+C10-D10</f>
        <v>0</v>
      </c>
    </row>
    <row r="11" spans="1:5" x14ac:dyDescent="0.2">
      <c r="A11" s="1" t="s">
        <v>294</v>
      </c>
      <c r="B11" s="2" t="s">
        <v>295</v>
      </c>
      <c r="C11" s="28"/>
      <c r="D11" s="28"/>
      <c r="E11" s="26">
        <f t="shared" si="0"/>
        <v>0</v>
      </c>
    </row>
    <row r="12" spans="1:5" x14ac:dyDescent="0.2">
      <c r="A12" s="1" t="s">
        <v>91</v>
      </c>
      <c r="B12" s="2" t="s">
        <v>109</v>
      </c>
      <c r="C12" s="28"/>
      <c r="D12" s="28"/>
      <c r="E12" s="26">
        <f t="shared" si="0"/>
        <v>0</v>
      </c>
    </row>
    <row r="13" spans="1:5" x14ac:dyDescent="0.2">
      <c r="A13" s="1" t="s">
        <v>93</v>
      </c>
      <c r="B13" s="2" t="s">
        <v>110</v>
      </c>
      <c r="C13" s="28"/>
      <c r="D13" s="28"/>
      <c r="E13" s="26">
        <f t="shared" si="0"/>
        <v>0</v>
      </c>
    </row>
    <row r="14" spans="1:5" x14ac:dyDescent="0.2">
      <c r="A14" s="1" t="s">
        <v>94</v>
      </c>
      <c r="B14" s="2" t="s">
        <v>111</v>
      </c>
      <c r="C14" s="29">
        <f>+C7+C12+C13</f>
        <v>0</v>
      </c>
      <c r="D14" s="29">
        <f>+D7+D12+D13</f>
        <v>0</v>
      </c>
      <c r="E14" s="29">
        <f t="shared" si="0"/>
        <v>0</v>
      </c>
    </row>
    <row r="15" spans="1:5" x14ac:dyDescent="0.2">
      <c r="A15" s="1" t="s">
        <v>96</v>
      </c>
      <c r="B15" s="2" t="s">
        <v>112</v>
      </c>
      <c r="C15" s="28"/>
      <c r="D15" s="28"/>
      <c r="E15" s="26">
        <f t="shared" si="0"/>
        <v>0</v>
      </c>
    </row>
    <row r="16" spans="1:5" x14ac:dyDescent="0.2">
      <c r="A16" s="1" t="s">
        <v>97</v>
      </c>
      <c r="B16" s="2" t="s">
        <v>113</v>
      </c>
      <c r="C16" s="29">
        <f>+C14+C15</f>
        <v>0</v>
      </c>
      <c r="D16" s="29">
        <f>+D14+D15</f>
        <v>0</v>
      </c>
      <c r="E16" s="29">
        <f t="shared" si="0"/>
        <v>0</v>
      </c>
    </row>
    <row r="17" spans="1:5" x14ac:dyDescent="0.2">
      <c r="A17" s="1" t="s">
        <v>99</v>
      </c>
      <c r="B17" s="2" t="s">
        <v>114</v>
      </c>
      <c r="C17" s="29">
        <f>+C16-C55</f>
        <v>0</v>
      </c>
      <c r="D17" s="29">
        <f>+D16-D55</f>
        <v>0</v>
      </c>
      <c r="E17" s="29">
        <f t="shared" si="0"/>
        <v>0</v>
      </c>
    </row>
    <row r="18" spans="1:5" x14ac:dyDescent="0.2">
      <c r="A18" s="1" t="s">
        <v>101</v>
      </c>
      <c r="B18" s="2" t="s">
        <v>115</v>
      </c>
      <c r="C18" s="28"/>
      <c r="D18" s="28"/>
      <c r="E18" s="26">
        <f t="shared" si="0"/>
        <v>0</v>
      </c>
    </row>
    <row r="19" spans="1:5" x14ac:dyDescent="0.2">
      <c r="A19" s="1" t="s">
        <v>103</v>
      </c>
      <c r="B19" s="2" t="s">
        <v>116</v>
      </c>
      <c r="C19" s="28"/>
      <c r="D19" s="28"/>
      <c r="E19" s="26">
        <f t="shared" si="0"/>
        <v>0</v>
      </c>
    </row>
    <row r="20" spans="1:5" x14ac:dyDescent="0.2">
      <c r="A20" s="1" t="s">
        <v>117</v>
      </c>
      <c r="B20" s="2" t="s">
        <v>118</v>
      </c>
      <c r="C20" s="28"/>
      <c r="D20" s="28"/>
      <c r="E20" s="26">
        <f t="shared" si="0"/>
        <v>0</v>
      </c>
    </row>
    <row r="21" spans="1:5" x14ac:dyDescent="0.2">
      <c r="A21" s="1" t="s">
        <v>119</v>
      </c>
      <c r="B21" s="2" t="s">
        <v>133</v>
      </c>
      <c r="C21" s="28"/>
      <c r="D21" s="28"/>
      <c r="E21" s="26">
        <f t="shared" si="0"/>
        <v>0</v>
      </c>
    </row>
    <row r="22" spans="1:5" x14ac:dyDescent="0.2">
      <c r="A22" s="1" t="s">
        <v>120</v>
      </c>
      <c r="B22" s="2" t="s">
        <v>121</v>
      </c>
      <c r="C22" s="29">
        <f>+C18+C19+C20-C21</f>
        <v>0</v>
      </c>
      <c r="D22" s="29">
        <f>+D18+D19+D20-D21</f>
        <v>0</v>
      </c>
      <c r="E22" s="29">
        <f t="shared" si="0"/>
        <v>0</v>
      </c>
    </row>
    <row r="23" spans="1:5" x14ac:dyDescent="0.2">
      <c r="A23" s="1" t="s">
        <v>122</v>
      </c>
      <c r="B23" s="2" t="s">
        <v>123</v>
      </c>
      <c r="C23" s="29">
        <f>+C16+C22</f>
        <v>0</v>
      </c>
      <c r="D23" s="29">
        <f>+D16+D22</f>
        <v>0</v>
      </c>
      <c r="E23" s="29">
        <f t="shared" si="0"/>
        <v>0</v>
      </c>
    </row>
    <row r="24" spans="1:5" x14ac:dyDescent="0.2">
      <c r="A24" s="1" t="s">
        <v>124</v>
      </c>
      <c r="B24" s="2" t="s">
        <v>125</v>
      </c>
      <c r="C24" s="29">
        <f>+C23-C59</f>
        <v>0</v>
      </c>
      <c r="D24" s="29">
        <f>+D23-D59</f>
        <v>0</v>
      </c>
      <c r="E24" s="29">
        <f t="shared" si="0"/>
        <v>0</v>
      </c>
    </row>
    <row r="25" spans="1:5" x14ac:dyDescent="0.2">
      <c r="A25" s="1" t="s">
        <v>126</v>
      </c>
      <c r="B25" s="2" t="s">
        <v>127</v>
      </c>
      <c r="C25" s="28"/>
      <c r="D25" s="28"/>
      <c r="E25" s="26">
        <f t="shared" si="0"/>
        <v>0</v>
      </c>
    </row>
    <row r="26" spans="1:5" x14ac:dyDescent="0.2">
      <c r="A26" s="1" t="s">
        <v>128</v>
      </c>
      <c r="B26" s="2" t="s">
        <v>129</v>
      </c>
      <c r="C26" s="28"/>
      <c r="D26" s="28"/>
      <c r="E26" s="26">
        <f t="shared" si="0"/>
        <v>0</v>
      </c>
    </row>
    <row r="27" spans="1:5" x14ac:dyDescent="0.2">
      <c r="A27" s="1" t="s">
        <v>130</v>
      </c>
      <c r="B27" s="2" t="s">
        <v>131</v>
      </c>
      <c r="C27" s="28"/>
      <c r="D27" s="28"/>
      <c r="E27" s="26">
        <f t="shared" si="0"/>
        <v>0</v>
      </c>
    </row>
    <row r="28" spans="1:5" x14ac:dyDescent="0.2">
      <c r="A28" s="1" t="s">
        <v>132</v>
      </c>
      <c r="B28" s="2" t="s">
        <v>244</v>
      </c>
      <c r="C28" s="28"/>
      <c r="D28" s="28"/>
      <c r="E28" s="26">
        <f t="shared" si="0"/>
        <v>0</v>
      </c>
    </row>
    <row r="29" spans="1:5" x14ac:dyDescent="0.2">
      <c r="A29" s="1" t="s">
        <v>134</v>
      </c>
      <c r="B29" s="2" t="s">
        <v>135</v>
      </c>
      <c r="C29" s="29">
        <f>+C25+C26+C27-C28</f>
        <v>0</v>
      </c>
      <c r="D29" s="29">
        <f>+D25+D26+D27-D28</f>
        <v>0</v>
      </c>
      <c r="E29" s="29">
        <f t="shared" si="0"/>
        <v>0</v>
      </c>
    </row>
    <row r="30" spans="1:5" x14ac:dyDescent="0.2">
      <c r="A30" s="1" t="s">
        <v>136</v>
      </c>
      <c r="B30" s="2" t="s">
        <v>137</v>
      </c>
      <c r="C30" s="29">
        <f>+C23+C29</f>
        <v>0</v>
      </c>
      <c r="D30" s="29">
        <f>+D23+D29</f>
        <v>0</v>
      </c>
      <c r="E30" s="29">
        <f t="shared" si="0"/>
        <v>0</v>
      </c>
    </row>
    <row r="31" spans="1:5" x14ac:dyDescent="0.2">
      <c r="A31" s="1" t="s">
        <v>138</v>
      </c>
      <c r="B31" s="2" t="s">
        <v>139</v>
      </c>
      <c r="C31" s="29">
        <f>+C30-C64</f>
        <v>0</v>
      </c>
      <c r="D31" s="29">
        <f>+D30-D64</f>
        <v>0</v>
      </c>
      <c r="E31" s="29">
        <f t="shared" si="0"/>
        <v>0</v>
      </c>
    </row>
    <row r="32" spans="1:5" x14ac:dyDescent="0.2">
      <c r="A32" s="1" t="s">
        <v>140</v>
      </c>
      <c r="B32" s="2" t="s">
        <v>141</v>
      </c>
      <c r="C32" s="28"/>
      <c r="D32" s="28"/>
      <c r="E32" s="26">
        <f t="shared" si="0"/>
        <v>0</v>
      </c>
    </row>
    <row r="33" spans="1:5" x14ac:dyDescent="0.2">
      <c r="A33" s="1" t="s">
        <v>142</v>
      </c>
      <c r="B33" s="2" t="s">
        <v>143</v>
      </c>
      <c r="C33" s="28"/>
      <c r="D33" s="28"/>
      <c r="E33" s="26">
        <f t="shared" si="0"/>
        <v>0</v>
      </c>
    </row>
    <row r="34" spans="1:5" x14ac:dyDescent="0.2">
      <c r="A34" s="1" t="s">
        <v>144</v>
      </c>
      <c r="B34" s="2" t="s">
        <v>145</v>
      </c>
      <c r="C34" s="28"/>
      <c r="D34" s="28"/>
      <c r="E34" s="26">
        <f t="shared" si="0"/>
        <v>0</v>
      </c>
    </row>
    <row r="35" spans="1:5" x14ac:dyDescent="0.2">
      <c r="A35" s="1" t="s">
        <v>146</v>
      </c>
      <c r="B35" s="2" t="s">
        <v>147</v>
      </c>
      <c r="C35" s="28"/>
      <c r="D35" s="28"/>
      <c r="E35" s="26">
        <f t="shared" si="0"/>
        <v>0</v>
      </c>
    </row>
    <row r="36" spans="1:5" x14ac:dyDescent="0.2">
      <c r="A36" s="1" t="s">
        <v>148</v>
      </c>
      <c r="B36" s="2" t="s">
        <v>149</v>
      </c>
      <c r="C36" s="28"/>
      <c r="D36" s="28"/>
      <c r="E36" s="26">
        <f t="shared" si="0"/>
        <v>0</v>
      </c>
    </row>
    <row r="37" spans="1:5" x14ac:dyDescent="0.2">
      <c r="A37" s="1" t="s">
        <v>150</v>
      </c>
      <c r="B37" s="2" t="s">
        <v>151</v>
      </c>
      <c r="C37" s="29">
        <f>+C32+C33+C34+C35+C36</f>
        <v>0</v>
      </c>
      <c r="D37" s="29">
        <f>+D32+D33+D34+D35+D36</f>
        <v>0</v>
      </c>
      <c r="E37" s="29">
        <f t="shared" si="0"/>
        <v>0</v>
      </c>
    </row>
    <row r="38" spans="1:5" x14ac:dyDescent="0.2">
      <c r="A38" s="1" t="s">
        <v>152</v>
      </c>
      <c r="B38" s="2" t="s">
        <v>153</v>
      </c>
      <c r="C38" s="29">
        <f>+C30+C37</f>
        <v>0</v>
      </c>
      <c r="D38" s="29">
        <f>+D30+D37</f>
        <v>0</v>
      </c>
      <c r="E38" s="29">
        <f t="shared" si="0"/>
        <v>0</v>
      </c>
    </row>
    <row r="39" spans="1:5" s="24" customFormat="1" ht="12.75" x14ac:dyDescent="0.2">
      <c r="A39" s="20"/>
      <c r="B39" s="20"/>
      <c r="C39" s="25"/>
      <c r="D39" s="25"/>
      <c r="E39" s="23"/>
    </row>
    <row r="40" spans="1:5" ht="15" x14ac:dyDescent="0.2">
      <c r="A40" s="3" t="str">
        <f>CONCATENATE("Quellen- und Verwendungsanalyse (QVA) ",Berichtsjahr!B2)</f>
        <v>Quellen- und Verwendungsanalyse (QVA) 2025</v>
      </c>
      <c r="B40" s="10"/>
      <c r="C40" s="25"/>
      <c r="D40" s="25"/>
      <c r="E40" s="25"/>
    </row>
    <row r="41" spans="1:5" x14ac:dyDescent="0.2">
      <c r="A41" s="4" t="s">
        <v>154</v>
      </c>
      <c r="B41" s="10"/>
      <c r="C41" s="25"/>
      <c r="D41" s="25"/>
      <c r="E41" s="25"/>
    </row>
    <row r="42" spans="1:5" x14ac:dyDescent="0.2">
      <c r="A42" s="10"/>
      <c r="B42" s="10"/>
      <c r="C42" s="25"/>
      <c r="D42" s="25"/>
      <c r="E42" s="25"/>
    </row>
    <row r="43" spans="1:5" x14ac:dyDescent="0.2">
      <c r="A43" s="6" t="s">
        <v>44</v>
      </c>
      <c r="B43" s="7" t="s">
        <v>45</v>
      </c>
      <c r="C43" s="18" t="s">
        <v>228</v>
      </c>
      <c r="D43" s="18" t="s">
        <v>229</v>
      </c>
      <c r="E43" s="18" t="s">
        <v>230</v>
      </c>
    </row>
    <row r="44" spans="1:5" x14ac:dyDescent="0.2">
      <c r="A44" s="6"/>
      <c r="B44" s="7"/>
      <c r="C44" s="27"/>
      <c r="D44" s="27"/>
      <c r="E44" s="25"/>
    </row>
    <row r="45" spans="1:5" x14ac:dyDescent="0.2">
      <c r="A45" s="11" t="s">
        <v>155</v>
      </c>
      <c r="B45" s="12" t="s">
        <v>156</v>
      </c>
      <c r="C45" s="28"/>
      <c r="D45" s="28"/>
      <c r="E45" s="26">
        <f t="shared" ref="E45:E69" si="2">+C45-D45</f>
        <v>0</v>
      </c>
    </row>
    <row r="46" spans="1:5" x14ac:dyDescent="0.2">
      <c r="A46" s="11" t="s">
        <v>157</v>
      </c>
      <c r="B46" s="12" t="s">
        <v>158</v>
      </c>
      <c r="C46" s="28"/>
      <c r="D46" s="28"/>
      <c r="E46" s="26">
        <f t="shared" si="2"/>
        <v>0</v>
      </c>
    </row>
    <row r="47" spans="1:5" x14ac:dyDescent="0.2">
      <c r="A47" s="11" t="s">
        <v>159</v>
      </c>
      <c r="B47" s="12" t="s">
        <v>160</v>
      </c>
      <c r="C47" s="28"/>
      <c r="D47" s="28"/>
      <c r="E47" s="26">
        <f t="shared" si="2"/>
        <v>0</v>
      </c>
    </row>
    <row r="48" spans="1:5" x14ac:dyDescent="0.2">
      <c r="A48" s="11" t="s">
        <v>161</v>
      </c>
      <c r="B48" s="12" t="s">
        <v>162</v>
      </c>
      <c r="C48" s="28"/>
      <c r="D48" s="28"/>
      <c r="E48" s="26">
        <f t="shared" si="2"/>
        <v>0</v>
      </c>
    </row>
    <row r="49" spans="1:5" x14ac:dyDescent="0.2">
      <c r="A49" s="11" t="s">
        <v>163</v>
      </c>
      <c r="B49" s="12" t="s">
        <v>164</v>
      </c>
      <c r="C49" s="28"/>
      <c r="D49" s="28"/>
      <c r="E49" s="26">
        <f t="shared" si="2"/>
        <v>0</v>
      </c>
    </row>
    <row r="50" spans="1:5" x14ac:dyDescent="0.2">
      <c r="A50" s="11" t="s">
        <v>165</v>
      </c>
      <c r="B50" s="12" t="s">
        <v>166</v>
      </c>
      <c r="C50" s="28"/>
      <c r="D50" s="28"/>
      <c r="E50" s="26">
        <f t="shared" si="2"/>
        <v>0</v>
      </c>
    </row>
    <row r="51" spans="1:5" ht="25.5" x14ac:dyDescent="0.2">
      <c r="A51" s="13" t="s">
        <v>167</v>
      </c>
      <c r="B51" s="12" t="s">
        <v>168</v>
      </c>
      <c r="C51" s="28"/>
      <c r="D51" s="28"/>
      <c r="E51" s="26">
        <f t="shared" si="2"/>
        <v>0</v>
      </c>
    </row>
    <row r="52" spans="1:5" x14ac:dyDescent="0.2">
      <c r="A52" s="11" t="s">
        <v>169</v>
      </c>
      <c r="B52" s="12" t="s">
        <v>170</v>
      </c>
      <c r="C52" s="28"/>
      <c r="D52" s="28"/>
      <c r="E52" s="26">
        <f t="shared" si="2"/>
        <v>0</v>
      </c>
    </row>
    <row r="53" spans="1:5" ht="25.5" x14ac:dyDescent="0.2">
      <c r="A53" s="13" t="s">
        <v>171</v>
      </c>
      <c r="B53" s="12" t="s">
        <v>172</v>
      </c>
      <c r="C53" s="29">
        <f>+C45+C46-C47+C48+C49+C50-C51-C52</f>
        <v>0</v>
      </c>
      <c r="D53" s="29">
        <f>+D45+D46-D47+D48+D49+D50-D51-D52</f>
        <v>0</v>
      </c>
      <c r="E53" s="29">
        <f t="shared" si="2"/>
        <v>0</v>
      </c>
    </row>
    <row r="54" spans="1:5" x14ac:dyDescent="0.2">
      <c r="A54" s="11" t="s">
        <v>173</v>
      </c>
      <c r="B54" s="12" t="s">
        <v>174</v>
      </c>
      <c r="C54" s="28"/>
      <c r="D54" s="28"/>
      <c r="E54" s="26">
        <f t="shared" si="2"/>
        <v>0</v>
      </c>
    </row>
    <row r="55" spans="1:5" x14ac:dyDescent="0.2">
      <c r="A55" s="11" t="s">
        <v>175</v>
      </c>
      <c r="B55" s="12" t="s">
        <v>176</v>
      </c>
      <c r="C55" s="29">
        <f>+C53+C54</f>
        <v>0</v>
      </c>
      <c r="D55" s="29">
        <f>+D53+D54</f>
        <v>0</v>
      </c>
      <c r="E55" s="29">
        <f t="shared" si="2"/>
        <v>0</v>
      </c>
    </row>
    <row r="56" spans="1:5" x14ac:dyDescent="0.2">
      <c r="A56" s="11" t="s">
        <v>177</v>
      </c>
      <c r="B56" s="12" t="s">
        <v>178</v>
      </c>
      <c r="C56" s="28"/>
      <c r="D56" s="28"/>
      <c r="E56" s="26">
        <f t="shared" si="2"/>
        <v>0</v>
      </c>
    </row>
    <row r="57" spans="1:5" x14ac:dyDescent="0.2">
      <c r="A57" s="11" t="s">
        <v>179</v>
      </c>
      <c r="B57" s="12" t="s">
        <v>180</v>
      </c>
      <c r="C57" s="28"/>
      <c r="D57" s="28"/>
      <c r="E57" s="26">
        <f t="shared" si="2"/>
        <v>0</v>
      </c>
    </row>
    <row r="58" spans="1:5" x14ac:dyDescent="0.2">
      <c r="A58" s="11" t="s">
        <v>181</v>
      </c>
      <c r="B58" s="12" t="s">
        <v>182</v>
      </c>
      <c r="C58" s="29">
        <f>+C56+C57</f>
        <v>0</v>
      </c>
      <c r="D58" s="29">
        <f>+D56+D57</f>
        <v>0</v>
      </c>
      <c r="E58" s="29">
        <f t="shared" si="2"/>
        <v>0</v>
      </c>
    </row>
    <row r="59" spans="1:5" x14ac:dyDescent="0.2">
      <c r="A59" s="11" t="s">
        <v>183</v>
      </c>
      <c r="B59" s="12" t="s">
        <v>184</v>
      </c>
      <c r="C59" s="29">
        <f>+C55+C58</f>
        <v>0</v>
      </c>
      <c r="D59" s="29">
        <f>+D55+D58</f>
        <v>0</v>
      </c>
      <c r="E59" s="29">
        <f t="shared" si="2"/>
        <v>0</v>
      </c>
    </row>
    <row r="60" spans="1:5" x14ac:dyDescent="0.2">
      <c r="A60" s="11" t="s">
        <v>185</v>
      </c>
      <c r="B60" s="12" t="s">
        <v>186</v>
      </c>
      <c r="C60" s="28"/>
      <c r="D60" s="28"/>
      <c r="E60" s="26">
        <f t="shared" si="2"/>
        <v>0</v>
      </c>
    </row>
    <row r="61" spans="1:5" x14ac:dyDescent="0.2">
      <c r="A61" s="11" t="s">
        <v>187</v>
      </c>
      <c r="B61" s="12" t="s">
        <v>188</v>
      </c>
      <c r="C61" s="28"/>
      <c r="D61" s="28"/>
      <c r="E61" s="26">
        <f t="shared" si="2"/>
        <v>0</v>
      </c>
    </row>
    <row r="62" spans="1:5" x14ac:dyDescent="0.2">
      <c r="A62" s="11" t="s">
        <v>189</v>
      </c>
      <c r="B62" s="12" t="s">
        <v>190</v>
      </c>
      <c r="C62" s="28"/>
      <c r="D62" s="28"/>
      <c r="E62" s="26">
        <f t="shared" si="2"/>
        <v>0</v>
      </c>
    </row>
    <row r="63" spans="1:5" x14ac:dyDescent="0.2">
      <c r="A63" s="11" t="s">
        <v>191</v>
      </c>
      <c r="B63" s="12" t="s">
        <v>192</v>
      </c>
      <c r="C63" s="29">
        <f>+C60+C61+C62</f>
        <v>0</v>
      </c>
      <c r="D63" s="29">
        <f>+D60+D61+D62</f>
        <v>0</v>
      </c>
      <c r="E63" s="29">
        <f t="shared" si="2"/>
        <v>0</v>
      </c>
    </row>
    <row r="64" spans="1:5" x14ac:dyDescent="0.2">
      <c r="A64" s="11" t="s">
        <v>193</v>
      </c>
      <c r="B64" s="12" t="s">
        <v>194</v>
      </c>
      <c r="C64" s="29">
        <f>+C59+C63</f>
        <v>0</v>
      </c>
      <c r="D64" s="29">
        <f>+D59+D63</f>
        <v>0</v>
      </c>
      <c r="E64" s="29">
        <f t="shared" si="2"/>
        <v>0</v>
      </c>
    </row>
    <row r="65" spans="1:5" x14ac:dyDescent="0.2">
      <c r="A65" s="11" t="s">
        <v>195</v>
      </c>
      <c r="B65" s="12" t="s">
        <v>196</v>
      </c>
      <c r="C65" s="28"/>
      <c r="D65" s="28"/>
      <c r="E65" s="26">
        <f t="shared" si="2"/>
        <v>0</v>
      </c>
    </row>
    <row r="66" spans="1:5" x14ac:dyDescent="0.2">
      <c r="A66" s="11" t="s">
        <v>197</v>
      </c>
      <c r="B66" s="12" t="s">
        <v>198</v>
      </c>
      <c r="C66" s="28"/>
      <c r="D66" s="28"/>
      <c r="E66" s="26">
        <f t="shared" si="2"/>
        <v>0</v>
      </c>
    </row>
    <row r="67" spans="1:5" x14ac:dyDescent="0.2">
      <c r="A67" s="11" t="s">
        <v>199</v>
      </c>
      <c r="B67" s="12" t="s">
        <v>200</v>
      </c>
      <c r="C67" s="28"/>
      <c r="D67" s="28"/>
      <c r="E67" s="26">
        <f t="shared" si="2"/>
        <v>0</v>
      </c>
    </row>
    <row r="68" spans="1:5" x14ac:dyDescent="0.2">
      <c r="A68" s="11" t="s">
        <v>201</v>
      </c>
      <c r="B68" s="12" t="s">
        <v>202</v>
      </c>
      <c r="C68" s="28"/>
      <c r="D68" s="28"/>
      <c r="E68" s="26">
        <f t="shared" si="2"/>
        <v>0</v>
      </c>
    </row>
    <row r="69" spans="1:5" x14ac:dyDescent="0.2">
      <c r="A69" s="11" t="s">
        <v>203</v>
      </c>
      <c r="B69" s="12" t="s">
        <v>204</v>
      </c>
      <c r="C69" s="29">
        <f>+C65+C66+C67+C68</f>
        <v>0</v>
      </c>
      <c r="D69" s="29">
        <f>+D65+D66+D67+D68</f>
        <v>0</v>
      </c>
      <c r="E69" s="29">
        <f t="shared" si="2"/>
        <v>0</v>
      </c>
    </row>
    <row r="70" spans="1:5" x14ac:dyDescent="0.2">
      <c r="A70" s="11" t="s">
        <v>205</v>
      </c>
      <c r="B70" s="12" t="s">
        <v>206</v>
      </c>
      <c r="C70" s="29">
        <f>+C64+C69</f>
        <v>0</v>
      </c>
      <c r="D70" s="29">
        <f>+D64+D69</f>
        <v>0</v>
      </c>
      <c r="E70" s="29">
        <f>+C70-D70</f>
        <v>0</v>
      </c>
    </row>
    <row r="71" spans="1:5" s="24" customFormat="1" ht="12.75" x14ac:dyDescent="0.2">
      <c r="A71" s="2"/>
      <c r="B71" s="2"/>
      <c r="C71" s="26"/>
      <c r="D71" s="26"/>
      <c r="E71" s="26"/>
    </row>
    <row r="72" spans="1:5" x14ac:dyDescent="0.2">
      <c r="A72" s="11" t="s">
        <v>236</v>
      </c>
      <c r="B72" s="12" t="s">
        <v>242</v>
      </c>
      <c r="C72" s="29">
        <f>+C38-C70</f>
        <v>0</v>
      </c>
      <c r="D72" s="29">
        <f>+D38-D70</f>
        <v>0</v>
      </c>
      <c r="E72" s="29">
        <f>+C72-D72</f>
        <v>0</v>
      </c>
    </row>
    <row r="73" spans="1:5" s="24" customFormat="1" ht="12.75" x14ac:dyDescent="0.2">
      <c r="A73" s="2"/>
      <c r="B73" s="2"/>
      <c r="C73" s="26"/>
      <c r="D73" s="26"/>
      <c r="E73" s="26"/>
    </row>
  </sheetData>
  <sheetProtection sheet="1"/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  <rowBreaks count="1" manualBreakCount="1">
    <brk id="3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9"/>
  <sheetViews>
    <sheetView topLeftCell="A4" workbookViewId="0">
      <selection activeCell="C7" sqref="C7"/>
    </sheetView>
  </sheetViews>
  <sheetFormatPr baseColWidth="10" defaultColWidth="0" defaultRowHeight="14.25" zeroHeight="1" x14ac:dyDescent="0.2"/>
  <cols>
    <col min="1" max="1" width="9.7109375" style="21" customWidth="1"/>
    <col min="2" max="2" width="71.140625" style="21" bestFit="1" customWidth="1"/>
    <col min="3" max="3" width="19.7109375" style="30" customWidth="1"/>
    <col min="4" max="4" width="29.28515625" style="30" bestFit="1" customWidth="1"/>
    <col min="5" max="16384" width="0" style="21" hidden="1"/>
  </cols>
  <sheetData>
    <row r="1" spans="1:4" s="24" customFormat="1" ht="12.75" x14ac:dyDescent="0.2">
      <c r="A1" s="20"/>
      <c r="B1" s="20"/>
      <c r="C1" s="25"/>
      <c r="D1" s="25"/>
    </row>
    <row r="2" spans="1:4" ht="15" x14ac:dyDescent="0.2">
      <c r="A2" s="3" t="str">
        <f>CONCATENATE("Erlösstruktur (ES) ",Berichtsjahr!B2)</f>
        <v>Erlösstruktur (ES) 2025</v>
      </c>
      <c r="B2" s="10"/>
      <c r="C2" s="25"/>
      <c r="D2" s="25"/>
    </row>
    <row r="3" spans="1:4" x14ac:dyDescent="0.2">
      <c r="A3" s="4" t="s">
        <v>104</v>
      </c>
      <c r="B3" s="10"/>
      <c r="C3" s="25"/>
      <c r="D3" s="25"/>
    </row>
    <row r="4" spans="1:4" x14ac:dyDescent="0.2">
      <c r="A4" s="10"/>
      <c r="B4" s="10"/>
      <c r="C4" s="25"/>
      <c r="D4" s="25"/>
    </row>
    <row r="5" spans="1:4" s="31" customFormat="1" ht="41.25" customHeight="1" x14ac:dyDescent="0.25">
      <c r="A5" s="16" t="s">
        <v>44</v>
      </c>
      <c r="B5" s="17" t="s">
        <v>45</v>
      </c>
      <c r="C5" s="32" t="s">
        <v>231</v>
      </c>
      <c r="D5" s="33" t="s">
        <v>232</v>
      </c>
    </row>
    <row r="6" spans="1:4" x14ac:dyDescent="0.2">
      <c r="A6" s="6"/>
      <c r="B6" s="7"/>
      <c r="C6" s="27"/>
      <c r="D6" s="27"/>
    </row>
    <row r="7" spans="1:4" x14ac:dyDescent="0.2">
      <c r="A7" s="1" t="s">
        <v>263</v>
      </c>
      <c r="B7" s="2" t="s">
        <v>207</v>
      </c>
      <c r="C7" s="28"/>
      <c r="D7" s="28"/>
    </row>
    <row r="8" spans="1:4" x14ac:dyDescent="0.2">
      <c r="A8" s="1" t="s">
        <v>264</v>
      </c>
      <c r="B8" s="2" t="s">
        <v>208</v>
      </c>
      <c r="C8" s="28"/>
      <c r="D8" s="28"/>
    </row>
    <row r="9" spans="1:4" x14ac:dyDescent="0.2">
      <c r="A9" s="1" t="s">
        <v>265</v>
      </c>
      <c r="B9" s="2" t="s">
        <v>209</v>
      </c>
      <c r="C9" s="28"/>
      <c r="D9" s="26"/>
    </row>
    <row r="10" spans="1:4" x14ac:dyDescent="0.2">
      <c r="A10" s="1" t="s">
        <v>266</v>
      </c>
      <c r="B10" s="2" t="s">
        <v>210</v>
      </c>
      <c r="C10" s="28"/>
      <c r="D10" s="26"/>
    </row>
    <row r="11" spans="1:4" x14ac:dyDescent="0.2">
      <c r="A11" s="1" t="s">
        <v>267</v>
      </c>
      <c r="B11" s="2" t="s">
        <v>211</v>
      </c>
      <c r="C11" s="28"/>
      <c r="D11" s="26"/>
    </row>
    <row r="12" spans="1:4" x14ac:dyDescent="0.2">
      <c r="A12" s="1" t="s">
        <v>268</v>
      </c>
      <c r="B12" s="2" t="s">
        <v>212</v>
      </c>
      <c r="C12" s="28"/>
      <c r="D12" s="26"/>
    </row>
    <row r="13" spans="1:4" x14ac:dyDescent="0.2">
      <c r="A13" s="1" t="s">
        <v>269</v>
      </c>
      <c r="B13" s="2" t="s">
        <v>213</v>
      </c>
      <c r="C13" s="28"/>
      <c r="D13" s="28"/>
    </row>
    <row r="14" spans="1:4" x14ac:dyDescent="0.2">
      <c r="A14" s="1" t="s">
        <v>270</v>
      </c>
      <c r="B14" s="2" t="s">
        <v>282</v>
      </c>
      <c r="C14" s="29">
        <f>+C7+C8+C9+C10+C11+C12+C13</f>
        <v>0</v>
      </c>
      <c r="D14" s="29">
        <f>+D7+D8+D9+D10+D11+D12+D13</f>
        <v>0</v>
      </c>
    </row>
    <row r="15" spans="1:4" x14ac:dyDescent="0.2">
      <c r="A15" s="1" t="s">
        <v>286</v>
      </c>
      <c r="B15" s="2" t="s">
        <v>287</v>
      </c>
      <c r="C15" s="28"/>
      <c r="D15" s="28"/>
    </row>
    <row r="16" spans="1:4" x14ac:dyDescent="0.2">
      <c r="A16" s="1" t="s">
        <v>288</v>
      </c>
      <c r="B16" s="2" t="s">
        <v>289</v>
      </c>
      <c r="C16" s="28"/>
      <c r="D16" s="28"/>
    </row>
    <row r="17" spans="1:4" x14ac:dyDescent="0.2">
      <c r="A17" s="1" t="s">
        <v>271</v>
      </c>
      <c r="B17" s="2" t="s">
        <v>214</v>
      </c>
      <c r="C17" s="28"/>
      <c r="D17" s="28"/>
    </row>
    <row r="18" spans="1:4" x14ac:dyDescent="0.2">
      <c r="A18" s="1" t="s">
        <v>272</v>
      </c>
      <c r="B18" s="2" t="s">
        <v>215</v>
      </c>
      <c r="C18" s="28"/>
      <c r="D18" s="28"/>
    </row>
    <row r="19" spans="1:4" x14ac:dyDescent="0.2">
      <c r="A19" s="1" t="s">
        <v>273</v>
      </c>
      <c r="B19" s="2" t="s">
        <v>216</v>
      </c>
      <c r="C19" s="28"/>
      <c r="D19" s="26"/>
    </row>
    <row r="20" spans="1:4" x14ac:dyDescent="0.2">
      <c r="A20" s="1" t="s">
        <v>274</v>
      </c>
      <c r="B20" s="2" t="s">
        <v>290</v>
      </c>
      <c r="C20" s="29">
        <f>+C15+C16+C17+C18+C19</f>
        <v>0</v>
      </c>
      <c r="D20" s="29">
        <f>+D15+D16+D17+D18+D19</f>
        <v>0</v>
      </c>
    </row>
    <row r="21" spans="1:4" x14ac:dyDescent="0.2">
      <c r="A21" s="1" t="s">
        <v>275</v>
      </c>
      <c r="B21" s="2" t="s">
        <v>217</v>
      </c>
      <c r="C21" s="28"/>
      <c r="D21" s="26"/>
    </row>
    <row r="22" spans="1:4" x14ac:dyDescent="0.2">
      <c r="A22" s="1" t="s">
        <v>276</v>
      </c>
      <c r="B22" s="2" t="s">
        <v>218</v>
      </c>
      <c r="C22" s="28"/>
      <c r="D22" s="26"/>
    </row>
    <row r="23" spans="1:4" x14ac:dyDescent="0.2">
      <c r="A23" s="1" t="s">
        <v>277</v>
      </c>
      <c r="B23" s="2" t="s">
        <v>219</v>
      </c>
      <c r="C23" s="28"/>
      <c r="D23" s="26"/>
    </row>
    <row r="24" spans="1:4" x14ac:dyDescent="0.2">
      <c r="A24" s="1" t="s">
        <v>278</v>
      </c>
      <c r="B24" s="2" t="s">
        <v>283</v>
      </c>
      <c r="C24" s="29">
        <f>+C21+C22+C23</f>
        <v>0</v>
      </c>
      <c r="D24" s="29"/>
    </row>
    <row r="25" spans="1:4" x14ac:dyDescent="0.2">
      <c r="A25" s="1" t="s">
        <v>291</v>
      </c>
      <c r="B25" s="2" t="s">
        <v>292</v>
      </c>
      <c r="C25" s="28"/>
      <c r="D25" s="28"/>
    </row>
    <row r="26" spans="1:4" x14ac:dyDescent="0.2">
      <c r="A26" s="1" t="s">
        <v>279</v>
      </c>
      <c r="B26" s="2" t="s">
        <v>293</v>
      </c>
      <c r="C26" s="29">
        <f>+C14+C20+C24+C25</f>
        <v>0</v>
      </c>
      <c r="D26" s="29">
        <f>+D14+D20+D24+D25</f>
        <v>0</v>
      </c>
    </row>
    <row r="27" spans="1:4" x14ac:dyDescent="0.2">
      <c r="A27" s="1" t="s">
        <v>280</v>
      </c>
      <c r="B27" s="2" t="s">
        <v>109</v>
      </c>
      <c r="C27" s="28"/>
      <c r="D27" s="26"/>
    </row>
    <row r="28" spans="1:4" x14ac:dyDescent="0.2">
      <c r="A28" s="1" t="s">
        <v>281</v>
      </c>
      <c r="B28" s="2" t="s">
        <v>220</v>
      </c>
      <c r="C28" s="28"/>
      <c r="D28" s="28"/>
    </row>
    <row r="29" spans="1:4" x14ac:dyDescent="0.2">
      <c r="A29" s="1"/>
      <c r="B29" s="2"/>
      <c r="C29" s="26"/>
      <c r="D29" s="26"/>
    </row>
  </sheetData>
  <sheetProtection sheet="1"/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1"/>
  <sheetViews>
    <sheetView workbookViewId="0">
      <selection activeCell="D6" sqref="D6"/>
    </sheetView>
  </sheetViews>
  <sheetFormatPr baseColWidth="10" defaultColWidth="0" defaultRowHeight="14.25" zeroHeight="1" x14ac:dyDescent="0.2"/>
  <cols>
    <col min="1" max="1" width="10.85546875" style="21" customWidth="1"/>
    <col min="2" max="2" width="33.140625" style="21" customWidth="1"/>
    <col min="3" max="8" width="17.28515625" style="30" customWidth="1"/>
    <col min="9" max="16384" width="0" style="21" hidden="1"/>
  </cols>
  <sheetData>
    <row r="1" spans="1:8" s="24" customFormat="1" ht="12.75" x14ac:dyDescent="0.2">
      <c r="A1" s="20"/>
      <c r="B1" s="20"/>
      <c r="C1" s="25"/>
      <c r="D1" s="25"/>
      <c r="E1" s="25"/>
      <c r="F1" s="25"/>
      <c r="G1" s="25"/>
      <c r="H1" s="25"/>
    </row>
    <row r="2" spans="1:8" ht="15" x14ac:dyDescent="0.2">
      <c r="A2" s="3" t="str">
        <f>CONCATENATE("Zuschussstruktur (ZS) ",Berichtsjahr!B2)</f>
        <v>Zuschussstruktur (ZS) 2025</v>
      </c>
      <c r="B2" s="10"/>
      <c r="C2" s="25"/>
      <c r="D2" s="25"/>
      <c r="E2" s="25"/>
      <c r="F2" s="25"/>
      <c r="G2" s="25"/>
      <c r="H2" s="25"/>
    </row>
    <row r="3" spans="1:8" x14ac:dyDescent="0.2">
      <c r="A3" s="4"/>
      <c r="B3" s="10"/>
      <c r="C3" s="25"/>
      <c r="D3" s="25"/>
      <c r="E3" s="25"/>
      <c r="F3" s="25"/>
      <c r="G3" s="25"/>
      <c r="H3" s="25"/>
    </row>
    <row r="4" spans="1:8" s="24" customFormat="1" ht="12.75" x14ac:dyDescent="0.2">
      <c r="A4" s="7" t="s">
        <v>44</v>
      </c>
      <c r="B4" s="7" t="s">
        <v>45</v>
      </c>
      <c r="C4" s="18" t="s">
        <v>231</v>
      </c>
      <c r="D4" s="18" t="s">
        <v>233</v>
      </c>
      <c r="E4" s="18" t="s">
        <v>245</v>
      </c>
      <c r="F4" s="18" t="s">
        <v>246</v>
      </c>
      <c r="G4" s="18" t="s">
        <v>234</v>
      </c>
      <c r="H4" s="18" t="s">
        <v>235</v>
      </c>
    </row>
    <row r="5" spans="1:8" s="24" customFormat="1" ht="12.75" x14ac:dyDescent="0.2">
      <c r="A5" s="7"/>
      <c r="B5" s="7"/>
      <c r="C5" s="18"/>
      <c r="D5" s="18"/>
      <c r="E5" s="18"/>
      <c r="F5" s="18"/>
      <c r="G5" s="18"/>
      <c r="H5" s="18"/>
    </row>
    <row r="6" spans="1:8" x14ac:dyDescent="0.2">
      <c r="A6" s="1" t="s">
        <v>221</v>
      </c>
      <c r="B6" s="2" t="s">
        <v>115</v>
      </c>
      <c r="C6" s="29">
        <f>+D6+E6+F6+G6+H6</f>
        <v>0</v>
      </c>
      <c r="D6" s="28"/>
      <c r="E6" s="28"/>
      <c r="F6" s="28"/>
      <c r="G6" s="28"/>
      <c r="H6" s="28"/>
    </row>
    <row r="7" spans="1:8" x14ac:dyDescent="0.2">
      <c r="A7" s="1" t="s">
        <v>222</v>
      </c>
      <c r="B7" s="2" t="s">
        <v>116</v>
      </c>
      <c r="C7" s="29">
        <f>+D7+E7+F7+G7+H7</f>
        <v>0</v>
      </c>
      <c r="D7" s="28"/>
      <c r="E7" s="28"/>
      <c r="F7" s="28"/>
      <c r="G7" s="28"/>
      <c r="H7" s="28"/>
    </row>
    <row r="8" spans="1:8" x14ac:dyDescent="0.2">
      <c r="A8" s="1" t="s">
        <v>223</v>
      </c>
      <c r="B8" s="2" t="s">
        <v>224</v>
      </c>
      <c r="C8" s="29">
        <f>+D8+E8+F8+G8+H8</f>
        <v>0</v>
      </c>
      <c r="D8" s="29">
        <f>+D6+D7</f>
        <v>0</v>
      </c>
      <c r="E8" s="29">
        <f>+E6+E7</f>
        <v>0</v>
      </c>
      <c r="F8" s="29">
        <f>+F6+F7</f>
        <v>0</v>
      </c>
      <c r="G8" s="29">
        <f>+G6+G7</f>
        <v>0</v>
      </c>
      <c r="H8" s="29">
        <f>+H6+H7</f>
        <v>0</v>
      </c>
    </row>
    <row r="9" spans="1:8" x14ac:dyDescent="0.2">
      <c r="A9" s="1" t="s">
        <v>225</v>
      </c>
      <c r="B9" s="2" t="s">
        <v>129</v>
      </c>
      <c r="C9" s="29">
        <f>+D9+E9+F9+G9+H9</f>
        <v>0</v>
      </c>
      <c r="D9" s="28"/>
      <c r="E9" s="28"/>
      <c r="F9" s="28"/>
      <c r="G9" s="28"/>
      <c r="H9" s="28"/>
    </row>
    <row r="10" spans="1:8" x14ac:dyDescent="0.2">
      <c r="A10" s="1" t="s">
        <v>226</v>
      </c>
      <c r="B10" s="2" t="s">
        <v>227</v>
      </c>
      <c r="C10" s="29">
        <f>+D10+E10+F10+G10+H10</f>
        <v>0</v>
      </c>
      <c r="D10" s="28"/>
      <c r="E10" s="28"/>
      <c r="F10" s="28"/>
      <c r="G10" s="28"/>
      <c r="H10" s="28"/>
    </row>
    <row r="11" spans="1:8" s="24" customFormat="1" ht="12.75" x14ac:dyDescent="0.2">
      <c r="A11" s="2"/>
      <c r="B11" s="2"/>
      <c r="C11" s="26"/>
      <c r="D11" s="26"/>
      <c r="E11" s="26"/>
      <c r="F11" s="26"/>
      <c r="G11" s="26"/>
      <c r="H11" s="26"/>
    </row>
  </sheetData>
  <sheetProtection sheet="1"/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21"/>
  <sheetViews>
    <sheetView workbookViewId="0"/>
  </sheetViews>
  <sheetFormatPr baseColWidth="10" defaultColWidth="0" defaultRowHeight="14.25" zeroHeight="1" x14ac:dyDescent="0.2"/>
  <cols>
    <col min="1" max="1" width="11.7109375" style="21" customWidth="1"/>
    <col min="2" max="2" width="66.85546875" style="21" bestFit="1" customWidth="1"/>
    <col min="3" max="3" width="19.7109375" style="24" customWidth="1"/>
    <col min="4" max="16384" width="0" style="21" hidden="1"/>
  </cols>
  <sheetData>
    <row r="1" spans="1:3" s="24" customFormat="1" ht="12.75" x14ac:dyDescent="0.2">
      <c r="A1" s="7"/>
      <c r="B1" s="7"/>
      <c r="C1" s="7"/>
    </row>
    <row r="2" spans="1:3" ht="15" x14ac:dyDescent="0.2">
      <c r="A2" s="3" t="str">
        <f>CONCATENATE("Kontrollrechnung ",Berichtsjahr!B2)</f>
        <v>Kontrollrechnung 2025</v>
      </c>
      <c r="B2" s="3"/>
      <c r="C2" s="7"/>
    </row>
    <row r="3" spans="1:3" x14ac:dyDescent="0.2">
      <c r="A3" s="10"/>
      <c r="B3" s="10"/>
      <c r="C3" s="25"/>
    </row>
    <row r="4" spans="1:3" x14ac:dyDescent="0.2">
      <c r="A4" s="6" t="s">
        <v>44</v>
      </c>
      <c r="B4" s="7" t="s">
        <v>45</v>
      </c>
      <c r="C4" s="18" t="s">
        <v>228</v>
      </c>
    </row>
    <row r="5" spans="1:3" x14ac:dyDescent="0.2">
      <c r="A5" s="6"/>
      <c r="B5" s="7"/>
      <c r="C5" s="27"/>
    </row>
    <row r="6" spans="1:3" x14ac:dyDescent="0.2">
      <c r="A6" s="8" t="s">
        <v>236</v>
      </c>
      <c r="B6" s="2" t="s">
        <v>238</v>
      </c>
      <c r="C6" s="26">
        <f>QVA!C72</f>
        <v>0</v>
      </c>
    </row>
    <row r="7" spans="1:3" x14ac:dyDescent="0.2">
      <c r="A7" s="10"/>
      <c r="B7" s="10"/>
      <c r="C7" s="25"/>
    </row>
    <row r="8" spans="1:3" x14ac:dyDescent="0.2">
      <c r="A8" s="6"/>
      <c r="B8" s="7"/>
      <c r="C8" s="18" t="s">
        <v>243</v>
      </c>
    </row>
    <row r="9" spans="1:3" x14ac:dyDescent="0.2">
      <c r="A9" s="6"/>
      <c r="B9" s="7"/>
      <c r="C9" s="27"/>
    </row>
    <row r="10" spans="1:3" x14ac:dyDescent="0.2">
      <c r="A10" s="8" t="s">
        <v>19</v>
      </c>
      <c r="B10" s="2" t="s">
        <v>20</v>
      </c>
      <c r="C10" s="26">
        <f>VKS!E16</f>
        <v>0</v>
      </c>
    </row>
    <row r="11" spans="1:3" x14ac:dyDescent="0.2">
      <c r="A11" s="8" t="s">
        <v>21</v>
      </c>
      <c r="B11" s="2" t="s">
        <v>22</v>
      </c>
      <c r="C11" s="26">
        <f>VKS!E17</f>
        <v>0</v>
      </c>
    </row>
    <row r="12" spans="1:3" x14ac:dyDescent="0.2">
      <c r="A12" s="8" t="s">
        <v>25</v>
      </c>
      <c r="B12" s="2" t="s">
        <v>26</v>
      </c>
      <c r="C12" s="26">
        <f>VKS!E19</f>
        <v>0</v>
      </c>
    </row>
    <row r="13" spans="1:3" x14ac:dyDescent="0.2">
      <c r="A13" s="8" t="s">
        <v>36</v>
      </c>
      <c r="B13" s="2" t="s">
        <v>239</v>
      </c>
      <c r="C13" s="26">
        <f>VKS!E25</f>
        <v>0</v>
      </c>
    </row>
    <row r="14" spans="1:3" x14ac:dyDescent="0.2">
      <c r="A14" s="8" t="s">
        <v>48</v>
      </c>
      <c r="B14" s="2" t="s">
        <v>49</v>
      </c>
      <c r="C14" s="26">
        <f>VKS!E35</f>
        <v>0</v>
      </c>
    </row>
    <row r="15" spans="1:3" x14ac:dyDescent="0.2">
      <c r="A15" s="8" t="s">
        <v>52</v>
      </c>
      <c r="B15" s="2" t="s">
        <v>240</v>
      </c>
      <c r="C15" s="26">
        <f>VKS!E37</f>
        <v>0</v>
      </c>
    </row>
    <row r="16" spans="1:3" x14ac:dyDescent="0.2">
      <c r="A16" s="8" t="s">
        <v>58</v>
      </c>
      <c r="B16" s="2" t="s">
        <v>59</v>
      </c>
      <c r="C16" s="26">
        <f>VKS!E40</f>
        <v>0</v>
      </c>
    </row>
    <row r="17" spans="1:3" x14ac:dyDescent="0.2">
      <c r="A17" s="8" t="s">
        <v>38</v>
      </c>
      <c r="B17" s="2" t="s">
        <v>39</v>
      </c>
      <c r="C17" s="26">
        <f>VKS!E26</f>
        <v>0</v>
      </c>
    </row>
    <row r="18" spans="1:3" x14ac:dyDescent="0.2">
      <c r="A18" s="35"/>
      <c r="B18" s="35"/>
      <c r="C18" s="2"/>
    </row>
    <row r="19" spans="1:3" x14ac:dyDescent="0.2">
      <c r="A19" s="8" t="s">
        <v>237</v>
      </c>
      <c r="B19" s="2" t="s">
        <v>285</v>
      </c>
      <c r="C19" s="29">
        <f>C6-C10-C11-C12-C13+C14+C15+C16</f>
        <v>0</v>
      </c>
    </row>
    <row r="20" spans="1:3" x14ac:dyDescent="0.2">
      <c r="A20" s="8" t="s">
        <v>230</v>
      </c>
      <c r="B20" s="2" t="s">
        <v>241</v>
      </c>
      <c r="C20" s="34">
        <f>+C19-C17</f>
        <v>0</v>
      </c>
    </row>
    <row r="21" spans="1:3" x14ac:dyDescent="0.2">
      <c r="A21" s="35"/>
      <c r="B21" s="35"/>
      <c r="C21" s="2"/>
    </row>
  </sheetData>
  <printOptions horizontalCentered="1"/>
  <pageMargins left="0" right="0" top="0.39370078740157483" bottom="0.39370078740157483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1</vt:i4>
      </vt:variant>
    </vt:vector>
  </HeadingPairs>
  <TitlesOfParts>
    <vt:vector size="8" baseType="lpstr">
      <vt:lpstr>Berichtsjahr</vt:lpstr>
      <vt:lpstr>VKS</vt:lpstr>
      <vt:lpstr>EVR</vt:lpstr>
      <vt:lpstr>QVA</vt:lpstr>
      <vt:lpstr>ES</vt:lpstr>
      <vt:lpstr>ZS</vt:lpstr>
      <vt:lpstr>Kontrollrechnung</vt:lpstr>
      <vt:lpstr>VKS!Druckbereich</vt:lpstr>
    </vt:vector>
  </TitlesOfParts>
  <Company>dothealth OEG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dothealth OEG</dc:creator>
  <cp:lastModifiedBy>Bernhard Pesec</cp:lastModifiedBy>
  <cp:lastPrinted>2010-06-15T07:00:47Z</cp:lastPrinted>
  <dcterms:created xsi:type="dcterms:W3CDTF">2010-01-26T14:26:47Z</dcterms:created>
  <dcterms:modified xsi:type="dcterms:W3CDTF">2026-02-22T10:38:54Z</dcterms:modified>
</cp:coreProperties>
</file>